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01 土地政策係\02 土地利用調整\【04-2】国土法届出事務関係\00国土法届出事務処理の手引き・各種様式\R7年度\2 新様式定め\1 県事務処理要領の改正\"/>
    </mc:Choice>
  </mc:AlternateContent>
  <xr:revisionPtr revIDLastSave="0" documentId="13_ncr:1_{9745367E-90F1-4040-A9E5-B352F8F55F23}" xr6:coauthVersionLast="47" xr6:coauthVersionMax="47" xr10:uidLastSave="{00000000-0000-0000-0000-000000000000}"/>
  <workbookProtection workbookAlgorithmName="SHA-512" workbookHashValue="/W5Yh5D+x9gWIH2VvQKpf0CFuseaPtbeKbfvqOphKlOrP1HJI/iV8tgwAufxh40JJ2eqV5a5HfpNY6kYXJBGOQ==" workbookSaltValue="yU8HvZwZx8n8zb6+U2EzWg==" workbookSpinCount="100000" lockStructure="1"/>
  <bookViews>
    <workbookView xWindow="-120" yWindow="-120" windowWidth="29040" windowHeight="15840" tabRatio="838" activeTab="2" xr2:uid="{00000000-000D-0000-FFFF-FFFF00000000}"/>
  </bookViews>
  <sheets>
    <sheet name="マニュアル" sheetId="35" r:id="rId1"/>
    <sheet name="入力フォーム" sheetId="30" r:id="rId2"/>
    <sheet name="土地売買等届出書" sheetId="32" r:id="rId3"/>
    <sheet name="添付書類一覧" sheetId="31" r:id="rId4"/>
    <sheet name="行政用" sheetId="33"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<sst xmlns="http://schemas.openxmlformats.org/spreadsheetml/2006/main" count="18968" uniqueCount="11113">
  <si>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</si>
  <si>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</si>
  <si>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</si>
  <si>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</si>
  <si>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</si>
  <si>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</si>
  <si>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</si>
  <si>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</si>
  <si>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</si>
  <si>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</si>
  <si>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</si>
  <si>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</si>
  <si>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</si>
  <si>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</si>
  <si>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</si>
  <si>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</si>
  <si>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</si>
  <si>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</si>
  <si>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</si>
  <si>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</si>
  <si>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</si>
  <si>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</si>
  <si>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</si>
  <si>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</si>
  <si>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</si>
  <si>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</si>
  <si>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</si>
  <si>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</si>
  <si>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</si>
  <si>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</si>
  <si>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</si>
  <si>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</si>
  <si>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</si>
  <si>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</si>
  <si>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</si>
  <si>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</si>
  <si>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</si>
  <si>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</si>
  <si>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</si>
  <si>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</si>
  <si>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</si>
  <si>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</si>
  <si>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</si>
  <si>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</si>
  <si>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</si>
  <si>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</si>
  <si>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</si>
  <si>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</si>
  <si>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</si>
  <si>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</si>
  <si>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</si>
  <si>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</si>
  <si>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</si>
  <si>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</si>
  <si>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</si>
  <si>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</si>
  <si>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</si>
  <si>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</si>
  <si>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</si>
  <si>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</si>
  <si>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</si>
  <si>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</si>
  <si>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</si>
  <si>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</si>
  <si>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</si>
  <si>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</si>
  <si>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</si>
  <si>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</si>
  <si>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</si>
  <si>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</si>
  <si>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</si>
  <si>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</si>
  <si>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</si>
  <si>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</si>
  <si>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</si>
  <si>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</si>
  <si>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</si>
  <si>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</si>
  <si>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</si>
  <si>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</si>
  <si>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</si>
  <si>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</si>
  <si>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</si>
  <si>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</si>
  <si>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</si>
  <si>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</si>
  <si>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</si>
  <si>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</si>
  <si>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</si>
  <si>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</si>
  <si>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</si>
  <si>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</si>
  <si>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</si>
  <si>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</si>
  <si>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</si>
  <si>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</si>
  <si>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</si>
  <si>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</si>
  <si>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</si>
  <si>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</si>
  <si>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</si>
  <si>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</si>
  <si>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</si>
  <si>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</si>
  <si>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</si>
  <si>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</si>
  <si>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</si>
  <si>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</si>
  <si>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</si>
  <si>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</si>
  <si>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</si>
  <si>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</si>
  <si>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</si>
  <si>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</si>
  <si>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</si>
  <si>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</si>
  <si>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</si>
  <si>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</si>
  <si>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</si>
  <si>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</si>
  <si>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</si>
  <si>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</si>
  <si>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</si>
  <si>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</si>
  <si>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</si>
  <si>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</si>
  <si>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</si>
  <si>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</si>
  <si>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</si>
  <si>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</si>
  <si>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</si>
  <si>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</si>
  <si>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</si>
  <si>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</si>
  <si>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</si>
  <si>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</si>
  <si>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</si>
  <si>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</si>
  <si>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</si>
  <si>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</si>
  <si>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</si>
  <si>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</si>
  <si>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</si>
  <si>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</si>
  <si>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</si>
  <si>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</si>
  <si>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</si>
  <si>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</si>
  <si>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</si>
  <si>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</si>
  <si>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</si>
  <si>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</si>
  <si>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</si>
  <si>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</si>
  <si>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</si>
  <si>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</si>
  <si>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</si>
  <si>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</si>
  <si>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</si>
  <si>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</si>
  <si>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</si>
  <si>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</si>
  <si>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</si>
  <si>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</si>
  <si>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</si>
  <si>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</si>
  <si>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</si>
  <si>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</si>
  <si>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</si>
  <si>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</si>
  <si>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</si>
  <si>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</si>
  <si>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</si>
  <si>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</si>
  <si>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</si>
  <si>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</si>
  <si>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</si>
  <si>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</si>
  <si>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</si>
  <si>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</si>
  <si>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</si>
  <si>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</si>
  <si>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</si>
  <si>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</si>
  <si>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</si>
  <si>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</si>
  <si>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</si>
  <si>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</si>
  <si>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</si>
  <si>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</si>
  <si>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</si>
  <si>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</si>
  <si>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</si>
  <si>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</si>
  <si>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</si>
  <si>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</si>
  <si>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</si>
  <si>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</si>
  <si>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</si>
  <si>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</si>
  <si>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</si>
  <si>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</si>
  <si>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</si>
  <si>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</si>
  <si>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</si>
  <si>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</si>
  <si>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</si>
  <si>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</si>
  <si>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</si>
  <si>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</si>
  <si>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</si>
  <si>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</si>
  <si>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</si>
  <si>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</si>
  <si>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</si>
  <si>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</si>
  <si>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</si>
  <si>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</si>
  <si>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</si>
  <si>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</si>
  <si>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</si>
  <si>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</si>
  <si>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</si>
  <si>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</si>
  <si>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</si>
  <si>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</si>
  <si>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</si>
  <si>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</si>
  <si>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</si>
  <si>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</si>
  <si>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</si>
  <si>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</si>
  <si>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</si>
  <si>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</si>
  <si>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</si>
  <si>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</si>
  <si>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</si>
  <si>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</si>
  <si>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</si>
  <si>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</si>
  <si>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</si>
  <si>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</si>
  <si>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</si>
  <si>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</si>
  <si>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</si>
  <si>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</si>
  <si>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</si>
  <si>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</si>
  <si>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</si>
  <si>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</si>
  <si>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</si>
  <si>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</si>
  <si>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</si>
  <si>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</si>
  <si>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</si>
  <si>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</si>
  <si>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</si>
  <si>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</si>
  <si>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</si>
  <si>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</si>
  <si>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</si>
  <si>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</si>
  <si>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</si>
  <si>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</si>
  <si>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</si>
  <si>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</si>
  <si>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</si>
  <si>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</si>
  <si>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</si>
  <si>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</si>
  <si>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</si>
  <si>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</si>
  <si>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</si>
  <si>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</si>
  <si>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</si>
  <si>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</si>
  <si>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</si>
  <si>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</si>
  <si>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</si>
  <si>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</si>
  <si>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</si>
  <si>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</si>
  <si>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</si>
  <si>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</si>
  <si>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</si>
  <si>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</si>
  <si>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</si>
  <si>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</si>
  <si>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</si>
  <si>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</si>
  <si>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</si>
  <si>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</si>
  <si>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</si>
  <si>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</si>
  <si>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</si>
  <si>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</si>
  <si>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</si>
  <si>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</si>
  <si>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</si>
  <si>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</si>
  <si>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</si>
  <si>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</si>
  <si>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</si>
  <si>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</si>
  <si>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</si>
  <si>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</si>
  <si>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</si>
  <si>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</si>
  <si>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</si>
  <si>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</si>
  <si>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</si>
  <si>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</si>
  <si>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</si>
  <si>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</si>
  <si>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</si>
  <si>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</si>
  <si>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</si>
  <si>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</si>
  <si>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</si>
  <si>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</si>
  <si>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</si>
  <si>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</si>
  <si>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</si>
  <si>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</si>
  <si>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</si>
  <si>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</si>
  <si>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</si>
  <si>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</si>
  <si>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</si>
  <si>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</si>
  <si>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</si>
  <si>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</si>
  <si>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</si>
  <si>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</si>
  <si>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</si>
  <si>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</si>
  <si>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</si>
  <si>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</si>
  <si>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</si>
  <si>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</si>
  <si>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</si>
  <si>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</si>
  <si>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</si>
  <si>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</si>
  <si>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</si>
  <si>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</si>
  <si>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</si>
  <si>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</si>
  <si>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</si>
  <si>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</si>
  <si>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</si>
  <si>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</si>
  <si>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</si>
  <si>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</si>
  <si>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</si>
  <si>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</si>
  <si>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</si>
  <si>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</si>
  <si>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</si>
  <si>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</si>
  <si>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</si>
  <si>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</si>
  <si>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</si>
  <si>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</si>
  <si>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</si>
  <si>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</si>
  <si>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</si>
  <si>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</si>
  <si>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</si>
  <si>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</si>
  <si>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</si>
  <si>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</si>
  <si>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</si>
  <si>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</si>
  <si>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</si>
  <si>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</si>
  <si>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</si>
  <si>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</si>
  <si>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</si>
  <si>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</si>
  <si>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</si>
  <si>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</si>
  <si>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</si>
  <si>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</si>
  <si>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</si>
  <si>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</si>
  <si>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</si>
  <si>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</si>
  <si>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</si>
  <si>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</si>
  <si>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</si>
  <si>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</si>
  <si>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</si>
  <si>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</si>
  <si>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</si>
  <si>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</si>
  <si>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</si>
  <si>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</si>
  <si>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</si>
  <si>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</si>
  <si>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</si>
  <si>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</si>
  <si>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</si>
  <si>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</si>
  <si>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</si>
  <si>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</si>
  <si>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</si>
  <si>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</si>
  <si>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</si>
  <si>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</si>
  <si>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</si>
  <si>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</si>
  <si>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</si>
  <si>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</si>
  <si>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</si>
  <si>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</si>
  <si>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</si>
  <si>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</si>
  <si>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</si>
  <si>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</si>
  <si>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</si>
  <si>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</si>
  <si>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</si>
  <si>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</si>
  <si>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</si>
  <si>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</si>
  <si>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</si>
  <si>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</si>
  <si>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</si>
  <si>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</si>
  <si>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</si>
  <si>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</si>
  <si>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</si>
  <si>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</si>
  <si>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</si>
  <si>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</si>
  <si>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</si>
  <si>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</si>
  <si>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</si>
  <si>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</si>
  <si>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</si>
  <si>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</si>
  <si>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</si>
  <si>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</si>
  <si>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</si>
  <si>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</si>
  <si>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</si>
  <si>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</si>
  <si>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</si>
  <si>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</si>
  <si>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</si>
  <si>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</si>
  <si>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</si>
  <si>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</si>
  <si>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</si>
  <si>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</si>
  <si>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</si>
  <si>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</si>
  <si>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</si>
  <si>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</si>
  <si>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</si>
  <si>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</si>
  <si>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</si>
  <si>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</si>
  <si>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</si>
  <si>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</si>
  <si>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</si>
  <si>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</si>
  <si>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</si>
  <si>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</si>
  <si>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</si>
  <si>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</si>
  <si>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</si>
  <si>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</si>
  <si>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</si>
  <si>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</si>
  <si>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</si>
  <si>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</si>
  <si>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</si>
  <si>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</si>
  <si>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</si>
  <si>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</si>
  <si>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</si>
  <si>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</si>
  <si>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</si>
  <si>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</si>
  <si>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</si>
  <si>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</si>
  <si>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</si>
  <si>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</si>
  <si>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</si>
  <si>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</si>
  <si>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</si>
  <si>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</si>
  <si>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</si>
  <si>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</si>
  <si>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</si>
  <si>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</si>
  <si>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</si>
  <si>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</si>
  <si>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</si>
  <si>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</si>
  <si>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</si>
  <si>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</si>
  <si>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</si>
  <si>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</si>
  <si>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</si>
  <si>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</si>
  <si>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</si>
  <si>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</si>
  <si>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</si>
  <si>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</si>
  <si>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</si>
  <si>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</si>
  <si>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</si>
  <si>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</si>
  <si>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</si>
  <si>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</si>
  <si>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</si>
  <si>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</si>
  <si>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</si>
  <si>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</si>
  <si>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</si>
  <si>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</si>
  <si>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</si>
  <si>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</si>
  <si>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</si>
  <si>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</si>
  <si>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</si>
  <si>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</si>
  <si>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</si>
  <si>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</si>
  <si>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</si>
  <si>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</si>
  <si>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</si>
  <si>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</si>
  <si>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</si>
  <si>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</si>
  <si>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</si>
  <si>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</si>
  <si>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</si>
  <si>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</si>
  <si>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</si>
  <si>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</si>
  <si>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</si>
  <si>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</si>
  <si>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</si>
  <si>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</si>
  <si>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</si>
  <si>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</si>
  <si>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</si>
  <si>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</si>
  <si>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</si>
  <si>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</si>
  <si>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</si>
  <si>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</si>
  <si>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</si>
  <si>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</si>
  <si>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</si>
  <si>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</si>
  <si>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</si>
  <si>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</si>
  <si>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</si>
  <si>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</si>
  <si>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</si>
  <si>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</si>
  <si>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</si>
  <si>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</si>
  <si>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</si>
  <si>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</si>
  <si>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</si>
  <si>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</si>
  <si>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</si>
  <si>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</si>
  <si>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</si>
  <si>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</si>
  <si>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</si>
  <si>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</si>
  <si>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</si>
  <si>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</si>
  <si>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</si>
  <si>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</si>
  <si>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</si>
  <si>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</si>
  <si>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</si>
  <si>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</si>
  <si>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</si>
  <si>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</si>
  <si>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</si>
  <si>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</si>
  <si>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</si>
  <si>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</si>
  <si>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</si>
  <si>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</si>
  <si>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</si>
  <si>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</si>
  <si>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</si>
  <si>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</si>
  <si>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</si>
  <si>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</si>
  <si>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</si>
  <si>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</si>
  <si>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</si>
  <si>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</si>
  <si>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</si>
  <si>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</si>
  <si>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</si>
  <si>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</si>
  <si>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</si>
  <si>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</si>
  <si>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</si>
  <si>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</si>
  <si>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</si>
  <si>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</si>
  <si>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</si>
  <si>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</si>
  <si>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</si>
  <si>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</si>
  <si>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</si>
  <si>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</si>
  <si>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</si>
  <si>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</si>
  <si>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</si>
  <si>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</si>
  <si>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</si>
  <si>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</si>
  <si>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</si>
  <si>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</si>
  <si>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</si>
  <si>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</si>
  <si>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</si>
  <si>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</si>
  <si>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</si>
  <si>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</si>
  <si>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</si>
  <si>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</si>
  <si>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</si>
  <si>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</si>
  <si>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</si>
  <si>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</si>
  <si>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</si>
  <si>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</si>
  <si>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</si>
  <si>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</si>
  <si>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</si>
  <si>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</si>
  <si>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</si>
  <si>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</si>
  <si>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</si>
  <si>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</si>
  <si>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</si>
  <si>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</si>
  <si>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</si>
  <si>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</si>
  <si>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</si>
  <si>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</si>
  <si>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</si>
  <si>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</si>
  <si>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</si>
  <si>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</si>
  <si>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</si>
  <si>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</si>
  <si>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</si>
  <si>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</si>
  <si>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</si>
  <si>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</si>
  <si>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</si>
  <si>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</si>
  <si>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</si>
  <si>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</si>
  <si>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</si>
  <si>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</si>
  <si>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</si>
  <si>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</si>
  <si>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</si>
  <si>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</si>
  <si>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</si>
  <si>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</si>
  <si>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</si>
  <si>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</si>
  <si>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</si>
  <si>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</si>
  <si>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</si>
  <si>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</si>
  <si>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</si>
  <si>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</si>
  <si>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</si>
  <si>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</si>
  <si>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</si>
  <si>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</si>
  <si>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</si>
  <si>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</si>
  <si>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</si>
  <si>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</si>
  <si>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</si>
  <si>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</si>
  <si>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</si>
  <si>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</si>
  <si>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</si>
  <si>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</si>
  <si>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</si>
  <si>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</si>
  <si>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</si>
  <si>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</si>
  <si>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</si>
  <si>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</si>
  <si>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</si>
  <si>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</si>
  <si>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</si>
  <si>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</si>
  <si>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</si>
  <si>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</si>
  <si>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</si>
  <si>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</si>
  <si>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</si>
  <si>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</si>
  <si>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</si>
  <si>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</si>
  <si>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</si>
  <si>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</si>
  <si>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</si>
  <si>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</si>
  <si>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</si>
  <si>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</si>
  <si>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</si>
  <si>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</si>
  <si>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</si>
  <si>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</si>
  <si>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</si>
  <si>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</si>
  <si>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</si>
  <si>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</si>
  <si>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</si>
  <si>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</si>
  <si>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</si>
  <si>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</si>
  <si>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</si>
  <si>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</si>
  <si>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</si>
  <si>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</si>
  <si>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</si>
  <si>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</si>
  <si>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</si>
  <si>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</si>
  <si>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</si>
  <si>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</si>
  <si>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</si>
  <si>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</si>
  <si>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</si>
  <si>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</si>
  <si>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</si>
  <si>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</si>
  <si>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</si>
  <si>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</si>
  <si>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</si>
  <si>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</si>
  <si>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</si>
  <si>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</si>
  <si>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</si>
  <si>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</si>
  <si>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</si>
  <si>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</si>
  <si>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</si>
  <si>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</si>
  <si>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</si>
  <si>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</si>
  <si>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</si>
  <si>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</si>
  <si>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</si>
  <si>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</si>
  <si>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</si>
  <si>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</si>
  <si>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</si>
  <si>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</si>
  <si>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</si>
  <si>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</si>
  <si>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</si>
  <si>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</si>
  <si>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</si>
  <si>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</si>
  <si>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</si>
  <si>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</si>
  <si>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</si>
  <si>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</si>
  <si>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</si>
  <si>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</si>
  <si>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</si>
  <si>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</si>
  <si>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</si>
  <si>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</si>
  <si>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</si>
  <si>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</si>
  <si>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</si>
  <si>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</si>
  <si>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</si>
  <si>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</si>
  <si>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</si>
  <si>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</si>
  <si>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</si>
  <si>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</si>
  <si>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</si>
  <si>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</si>
  <si>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</si>
  <si>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</si>
  <si>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</si>
  <si>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</si>
  <si>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</si>
  <si>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</si>
  <si>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</si>
  <si>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</si>
  <si>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</si>
  <si>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</si>
  <si>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</si>
  <si>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</si>
  <si>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</si>
  <si>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</si>
  <si>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</si>
  <si>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</si>
  <si>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</si>
  <si>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</si>
  <si>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</si>
  <si>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</si>
  <si>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</si>
  <si>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</si>
  <si>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</si>
  <si>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</si>
  <si>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</si>
  <si>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</si>
  <si>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</si>
  <si>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</si>
  <si>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</si>
  <si>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</si>
  <si>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</si>
  <si>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</si>
  <si>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</si>
  <si>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</si>
  <si>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</si>
  <si>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</si>
  <si>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</si>
  <si>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</si>
  <si>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</si>
  <si>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</si>
  <si>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</si>
  <si>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</si>
  <si>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</si>
  <si>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</si>
  <si>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</si>
  <si>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</si>
  <si>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</si>
  <si>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</si>
  <si>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</si>
  <si>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</si>
  <si>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</si>
  <si>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</si>
  <si>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</si>
  <si>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</si>
  <si>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</si>
  <si>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</si>
  <si>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</si>
  <si>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</si>
  <si>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</si>
  <si>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</si>
  <si>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</si>
  <si>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</si>
  <si>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</si>
  <si>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</si>
  <si>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</si>
  <si>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</si>
  <si>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</si>
  <si>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</si>
  <si>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</si>
  <si>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</si>
  <si>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</si>
  <si>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</si>
  <si>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</si>
  <si>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</si>
  <si>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</si>
  <si>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</si>
  <si>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</si>
  <si>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</si>
  <si>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</si>
  <si>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</si>
  <si>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</si>
  <si>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</si>
  <si>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</si>
  <si>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</si>
  <si>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</si>
  <si>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</si>
  <si>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</si>
  <si>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</si>
  <si>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</si>
  <si>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</si>
  <si>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</si>
  <si>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</si>
  <si>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</si>
  <si>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</si>
  <si>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</si>
  <si>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</si>
  <si>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</si>
  <si>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</si>
  <si>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</si>
  <si>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</si>
  <si>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</si>
  <si>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</si>
  <si>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</si>
  <si>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</si>
  <si>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</si>
  <si>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</si>
  <si>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</si>
  <si>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</si>
  <si>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</si>
  <si>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</si>
  <si>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</si>
  <si>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</si>
  <si>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</si>
  <si>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</si>
  <si>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</si>
  <si>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</si>
  <si>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</si>
  <si>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</si>
  <si>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</si>
  <si>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</si>
  <si>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</si>
  <si>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</si>
  <si>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</si>
  <si>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</si>
  <si>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</si>
  <si>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</si>
  <si>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</si>
  <si>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</si>
  <si>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</si>
  <si>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</si>
  <si>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</si>
  <si>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</si>
  <si>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</si>
  <si>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</si>
  <si>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</si>
  <si>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</si>
  <si>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</si>
  <si>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</si>
  <si>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</si>
  <si>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</si>
  <si>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</si>
  <si>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</si>
  <si>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</si>
  <si>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</si>
  <si>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</si>
  <si>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</si>
  <si>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</si>
  <si>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</si>
  <si>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</si>
  <si>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</si>
  <si>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</si>
  <si>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</si>
  <si>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</si>
  <si>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</si>
  <si>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</si>
  <si>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</si>
  <si>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</si>
  <si>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</si>
  <si>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</si>
  <si>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</si>
  <si>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</si>
  <si>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</si>
  <si>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</si>
  <si>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</si>
  <si>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</si>
  <si>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</si>
  <si>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</si>
  <si>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</si>
  <si>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</si>
  <si>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</si>
  <si>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</si>
  <si>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</si>
  <si>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</si>
  <si>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</si>
  <si>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</si>
  <si>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</si>
  <si>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</si>
  <si>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</si>
  <si>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</si>
  <si>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</si>
  <si>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</si>
  <si>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</si>
  <si>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</si>
  <si>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</si>
  <si>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</si>
  <si>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</si>
  <si>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</si>
  <si>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</si>
  <si>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</si>
  <si>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</si>
  <si>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</si>
  <si>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</si>
  <si>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</si>
  <si>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</si>
  <si>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</si>
  <si>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</si>
  <si>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</si>
  <si>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</si>
  <si>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</si>
  <si>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</si>
  <si>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</si>
  <si>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</si>
  <si>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</si>
  <si>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</si>
  <si>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</si>
  <si>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</si>
  <si>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</si>
  <si>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</si>
  <si>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</si>
  <si>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</si>
  <si>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</si>
  <si>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</si>
  <si>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</si>
  <si>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</si>
  <si>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</si>
  <si>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</si>
  <si>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</si>
  <si>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</si>
  <si>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</si>
  <si>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</si>
  <si>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</si>
  <si>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</si>
  <si>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</si>
  <si>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</si>
  <si>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</si>
  <si>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</si>
  <si>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</si>
  <si>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</si>
  <si>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</si>
  <si>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</si>
  <si>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</si>
  <si>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</si>
  <si>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</si>
  <si>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</si>
  <si>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</si>
  <si>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</si>
  <si>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</si>
  <si>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</si>
  <si>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</si>
  <si>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</si>
  <si>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</si>
  <si>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</si>
  <si>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</si>
  <si>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</si>
  <si>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</si>
  <si>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</si>
  <si>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</si>
  <si>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</si>
  <si>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</si>
  <si>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</si>
  <si>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</si>
  <si>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</si>
  <si>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</si>
  <si>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</si>
  <si>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</si>
  <si>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</si>
  <si>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</si>
  <si>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</si>
  <si>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</si>
  <si>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</si>
  <si>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</si>
  <si>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</si>
  <si>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</si>
  <si>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</si>
  <si>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</si>
  <si>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</si>
  <si>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</si>
  <si>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</si>
  <si>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</si>
  <si>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</si>
  <si>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</si>
  <si>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</si>
  <si>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</si>
  <si>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</si>
  <si>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</si>
  <si>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</si>
  <si>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</si>
  <si>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</si>
  <si>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</si>
  <si>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</si>
  <si>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</si>
  <si>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</si>
  <si>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</si>
  <si>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</si>
  <si>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</si>
  <si>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</si>
  <si>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</si>
  <si>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</si>
  <si>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</si>
  <si>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</si>
  <si>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</si>
  <si>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</si>
  <si>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</si>
  <si>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</si>
  <si>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</si>
  <si>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</si>
  <si>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</si>
  <si>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</si>
  <si>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</si>
  <si>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</si>
  <si>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</si>
  <si>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</si>
  <si>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</si>
  <si>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</si>
  <si>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</si>
  <si>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</si>
  <si>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</si>
  <si>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</si>
  <si>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</si>
  <si>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</si>
  <si>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</si>
  <si>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</si>
  <si>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</si>
  <si>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</si>
  <si>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</si>
  <si>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</si>
  <si>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</si>
  <si>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</si>
  <si>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</si>
  <si>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</si>
  <si>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</si>
  <si>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</si>
  <si>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</si>
  <si>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</si>
  <si>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</si>
  <si>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</si>
  <si>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</si>
  <si>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</si>
  <si>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</si>
  <si>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</si>
  <si>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</si>
  <si>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</si>
  <si>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</si>
  <si>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</si>
  <si>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</si>
  <si>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</si>
  <si>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</si>
  <si>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</si>
  <si>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</si>
  <si>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</si>
  <si>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</si>
  <si>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</si>
  <si>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</si>
  <si>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</si>
  <si>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</si>
  <si>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</si>
  <si>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</si>
  <si>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</si>
  <si>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</si>
  <si>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</si>
  <si>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</si>
  <si>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</si>
  <si>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</si>
  <si>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</si>
  <si>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</si>
  <si>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</si>
  <si>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</si>
  <si>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</si>
  <si>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</si>
  <si>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</si>
  <si>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</si>
  <si>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</si>
  <si>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</si>
  <si>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</si>
  <si>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</si>
  <si>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</si>
  <si>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</si>
  <si>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</si>
  <si>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</si>
  <si>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</si>
  <si>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</si>
  <si>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</si>
  <si>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</si>
  <si>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</si>
  <si>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</si>
  <si>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</si>
  <si>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</si>
  <si>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</si>
  <si>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</si>
  <si>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</si>
  <si>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</si>
  <si>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</si>
  <si>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</si>
  <si>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</si>
  <si>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</si>
  <si>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</si>
  <si>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</si>
  <si>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</si>
  <si>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</si>
  <si>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</si>
  <si>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</si>
  <si>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</si>
  <si>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</si>
  <si>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</si>
  <si>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</si>
  <si>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</si>
  <si>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</si>
  <si>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</si>
  <si>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</si>
  <si>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</si>
  <si>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</si>
  <si>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</si>
  <si>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</si>
  <si>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</si>
  <si>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</si>
  <si>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</si>
  <si>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</si>
  <si>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</si>
  <si>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</si>
  <si>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</si>
  <si>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</si>
  <si>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</si>
  <si>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</si>
  <si>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</si>
  <si>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</si>
  <si>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</si>
  <si>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</si>
  <si>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</si>
  <si>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</si>
  <si>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</si>
  <si>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</si>
  <si>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</si>
  <si>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</si>
  <si>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</si>
  <si>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</si>
  <si>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</si>
  <si>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</si>
  <si>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</si>
  <si>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</si>
  <si>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</si>
  <si>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</si>
  <si>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</si>
  <si>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</si>
  <si>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</si>
  <si>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</si>
  <si>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</si>
  <si>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</si>
  <si>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</si>
  <si>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</si>
  <si>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</si>
  <si>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</si>
  <si>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</si>
  <si>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</si>
  <si>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</si>
  <si>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</si>
  <si>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</si>
  <si>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</si>
  <si>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</si>
  <si>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</si>
  <si>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</si>
  <si>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</si>
  <si>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</si>
  <si>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</si>
  <si>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</si>
  <si>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</si>
  <si>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</si>
  <si>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</si>
  <si>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</si>
  <si>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</si>
  <si>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</si>
  <si>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</si>
  <si>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</si>
  <si>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</si>
  <si>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</si>
  <si>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</si>
  <si>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</si>
  <si>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</si>
  <si>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</si>
  <si>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</si>
  <si>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</si>
  <si>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</si>
  <si>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</si>
  <si>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</si>
  <si>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</si>
  <si>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</si>
  <si>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</si>
  <si>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</si>
  <si>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</si>
  <si>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</si>
  <si>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</si>
  <si>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</si>
  <si>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</si>
  <si>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</si>
  <si>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</si>
  <si>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</si>
  <si>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</si>
  <si>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</si>
  <si>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</si>
  <si>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</si>
  <si>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</si>
  <si>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</si>
  <si>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</si>
  <si>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</si>
  <si>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</si>
  <si>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</si>
  <si>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</si>
  <si>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</si>
  <si>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</si>
  <si>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</si>
  <si>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</si>
  <si>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</si>
  <si>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</si>
  <si>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</si>
  <si>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</si>
  <si>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</si>
  <si>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</si>
  <si>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</si>
  <si>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</si>
  <si>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</si>
  <si>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</si>
  <si>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</si>
  <si>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</si>
  <si>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</si>
  <si>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</si>
  <si>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</si>
  <si>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</si>
  <si>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</si>
  <si>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</si>
  <si>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</si>
  <si>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</si>
  <si>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</si>
  <si>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</si>
  <si>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</si>
  <si>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</si>
  <si>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</si>
  <si>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</si>
  <si>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</si>
  <si>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</si>
  <si>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</si>
  <si>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</si>
  <si>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</si>
  <si>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</si>
  <si>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</si>
  <si>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</si>
  <si>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</si>
  <si>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</si>
  <si>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</si>
  <si>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</si>
  <si>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</si>
  <si>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</si>
  <si>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</si>
  <si>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</si>
  <si>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</si>
  <si>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</si>
  <si>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</si>
  <si>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</si>
  <si>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</si>
  <si>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</si>
  <si>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</si>
  <si>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</si>
  <si>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</si>
  <si>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</si>
  <si>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</si>
  <si>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</si>
  <si>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</si>
  <si>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</si>
  <si>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</si>
  <si>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</si>
  <si>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</si>
  <si>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</si>
  <si>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</si>
  <si>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</si>
  <si>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</si>
  <si>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</si>
  <si>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</si>
  <si>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</si>
  <si>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</si>
  <si>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</si>
  <si>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</si>
  <si>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</si>
  <si>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</si>
  <si>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</si>
  <si>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</si>
  <si>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</si>
  <si>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</si>
  <si>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</si>
  <si>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</si>
  <si>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</si>
  <si>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</si>
  <si>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</si>
  <si>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</si>
  <si>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</si>
  <si>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</si>
  <si>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</si>
  <si>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</si>
  <si>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</si>
  <si>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</si>
  <si>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</si>
  <si>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</si>
  <si>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</si>
  <si>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</si>
  <si>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</si>
  <si>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</si>
  <si>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</si>
  <si>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</si>
  <si>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</si>
  <si>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</si>
  <si>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</si>
  <si>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</si>
  <si>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</si>
  <si>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</si>
  <si>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</si>
  <si>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</si>
  <si>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</si>
  <si>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</si>
  <si>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</si>
  <si>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</si>
  <si>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</si>
  <si>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</si>
  <si>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</si>
  <si>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</si>
  <si>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</si>
  <si>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</si>
  <si>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</si>
  <si>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</si>
  <si>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</si>
  <si>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</si>
  <si>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</si>
  <si>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</si>
  <si>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</si>
  <si>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</si>
  <si>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</si>
  <si>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</si>
  <si>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</si>
  <si>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</si>
  <si>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</si>
  <si>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</si>
  <si>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</si>
  <si>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</si>
  <si>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</si>
  <si>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</si>
  <si>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</si>
  <si>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</si>
  <si>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</si>
  <si>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</si>
  <si>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</si>
  <si>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</si>
  <si>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</si>
  <si>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</si>
  <si>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</si>
  <si>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</si>
  <si>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</si>
  <si>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</si>
  <si>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</si>
  <si>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</si>
  <si>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</si>
  <si>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</si>
  <si>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</si>
  <si>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</si>
  <si>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</si>
  <si>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</si>
  <si>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</si>
  <si>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</si>
  <si>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</si>
  <si>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</si>
  <si>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</si>
  <si>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</si>
  <si>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</si>
  <si>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</si>
  <si>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</si>
  <si>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</si>
  <si>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</si>
  <si>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</si>
  <si>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</si>
  <si>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</si>
  <si>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</si>
  <si>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</si>
  <si>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</si>
  <si>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</si>
  <si>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</si>
  <si>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</si>
  <si>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</si>
  <si>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</si>
  <si>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</si>
  <si>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</si>
  <si>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</si>
  <si>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</si>
  <si>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</si>
  <si>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</si>
  <si>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</si>
  <si>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</si>
  <si>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</si>
  <si>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</si>
  <si>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</si>
  <si>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</si>
  <si>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</si>
  <si>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</si>
  <si>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</si>
  <si>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</si>
  <si>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</si>
  <si>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</si>
  <si>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</si>
  <si>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</si>
  <si>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</si>
  <si>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</si>
  <si>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</si>
  <si>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</si>
  <si>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</si>
  <si>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</si>
  <si>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</si>
  <si>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</si>
  <si>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</si>
  <si>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</si>
  <si>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</si>
  <si>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</si>
  <si>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</si>
  <si>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</si>
  <si>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</si>
  <si>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</si>
  <si>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</si>
  <si>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</si>
  <si>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</si>
  <si>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</si>
  <si>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</si>
  <si>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</si>
  <si>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</si>
  <si>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</si>
  <si>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</si>
  <si>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</si>
  <si>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</si>
  <si>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</si>
  <si>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</si>
  <si>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</si>
  <si>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</si>
  <si>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</si>
  <si>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</si>
  <si>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</si>
  <si>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</si>
  <si>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</si>
  <si>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</si>
  <si>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</si>
  <si>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</si>
  <si>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</si>
  <si>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</si>
  <si>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</si>
  <si>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</si>
  <si>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</si>
  <si>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</si>
  <si>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</si>
  <si>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</si>
  <si>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</si>
  <si>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</si>
  <si>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</si>
  <si>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</si>
  <si>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</si>
  <si>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</si>
  <si>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</si>
  <si>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</si>
  <si>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</si>
  <si>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</si>
  <si>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</si>
  <si>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</si>
  <si>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</si>
  <si>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</si>
  <si>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</si>
  <si>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</si>
  <si>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</si>
  <si>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</si>
  <si>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</si>
  <si>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</si>
  <si>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</si>
  <si>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</si>
  <si>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</si>
  <si>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</si>
  <si>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</si>
  <si>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</si>
  <si>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</si>
  <si>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</si>
  <si>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</si>
  <si>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</si>
  <si>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</si>
  <si>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</si>
  <si>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</si>
  <si>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</si>
  <si>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</si>
  <si>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</si>
  <si>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</si>
  <si>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</si>
  <si>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</si>
  <si>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</si>
  <si>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</si>
  <si>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</si>
  <si>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</si>
  <si>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</si>
  <si>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</si>
  <si>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</si>
  <si>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</si>
  <si>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</si>
  <si>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</si>
  <si>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</si>
  <si>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</si>
  <si>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</si>
  <si>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</si>
  <si>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</si>
  <si>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</si>
  <si>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</si>
  <si>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</si>
  <si>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</si>
  <si>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</si>
  <si>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</si>
  <si>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</si>
  <si>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</si>
  <si>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</si>
  <si>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</si>
  <si>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</si>
  <si>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</si>
  <si>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</si>
  <si>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</si>
  <si>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</si>
  <si>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</si>
  <si>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</si>
  <si>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</si>
  <si>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</si>
  <si>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</si>
  <si>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</si>
  <si>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</si>
  <si>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</si>
  <si>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</si>
  <si>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</si>
  <si>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</si>
  <si>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</si>
  <si>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</si>
  <si>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</si>
  <si>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</si>
  <si>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</si>
  <si>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</si>
  <si>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</si>
  <si>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</si>
  <si>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</si>
  <si>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</si>
  <si>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</si>
  <si>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</si>
  <si>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</si>
  <si>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</si>
  <si>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</si>
  <si>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</si>
  <si>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</si>
  <si>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</si>
  <si>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</si>
  <si>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</si>
  <si>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</si>
  <si>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</si>
  <si>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</si>
  <si>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</si>
  <si>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</si>
  <si>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</si>
  <si>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</si>
  <si>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</si>
  <si>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</si>
  <si>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</si>
  <si>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</si>
  <si>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</si>
  <si>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</si>
  <si>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</si>
  <si>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</si>
  <si>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</si>
  <si>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</si>
  <si>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</si>
  <si>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</si>
  <si>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</si>
  <si>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</si>
  <si>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</si>
  <si>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</si>
  <si>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</si>
  <si>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</si>
  <si>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</si>
  <si>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</si>
  <si>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</si>
  <si>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</si>
  <si>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</si>
  <si>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</si>
  <si>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</si>
  <si>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</si>
  <si>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</si>
  <si>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</si>
  <si>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</si>
  <si>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</si>
  <si>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</si>
  <si>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</si>
  <si>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</si>
  <si>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</si>
  <si>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</si>
  <si>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</si>
  <si>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</si>
  <si>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</si>
  <si>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</si>
  <si>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</si>
  <si>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</si>
  <si>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</si>
  <si>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</si>
  <si>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</si>
  <si>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</si>
  <si>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</si>
  <si>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</si>
  <si>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</si>
  <si>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</si>
  <si>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</si>
  <si>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</si>
  <si>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</si>
  <si>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</si>
  <si>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</si>
  <si>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</si>
  <si>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</si>
  <si>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</si>
  <si>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</si>
  <si>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</si>
  <si>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</si>
  <si>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</si>
  <si>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</si>
  <si>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</si>
  <si>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</si>
  <si>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</si>
  <si>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</si>
  <si>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</si>
  <si>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</si>
  <si>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</si>
  <si>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</si>
  <si>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</si>
  <si>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</si>
  <si>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</si>
  <si>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</si>
  <si>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</si>
  <si>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</si>
  <si>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</si>
  <si>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</si>
  <si>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</si>
  <si>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</si>
  <si>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</si>
  <si>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</si>
  <si>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</si>
  <si>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</si>
  <si>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</si>
  <si>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</si>
  <si>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</si>
  <si>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</si>
  <si>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</si>
  <si>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</si>
  <si>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</si>
  <si>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</si>
  <si>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</si>
  <si>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</si>
  <si>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</si>
  <si>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</si>
  <si>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</si>
  <si>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</si>
  <si>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</si>
  <si>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</si>
  <si>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</si>
  <si>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</si>
  <si>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</si>
  <si>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</si>
  <si>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</si>
  <si>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</si>
  <si>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</si>
  <si>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</si>
  <si>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</si>
  <si>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</si>
  <si>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</si>
  <si>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</si>
  <si>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</si>
  <si>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</si>
  <si>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</si>
  <si>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</si>
  <si>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</si>
  <si>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</si>
  <si>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</si>
  <si>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</si>
  <si>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</si>
  <si>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</si>
  <si>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</si>
  <si>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</si>
  <si>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</si>
  <si>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</si>
  <si>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</si>
  <si>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</si>
  <si>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</si>
  <si>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</si>
  <si>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</si>
  <si>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</si>
  <si>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</si>
  <si>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</si>
  <si>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</si>
  <si>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</si>
  <si>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</si>
  <si>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</si>
  <si>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</si>
  <si>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</si>
  <si>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</si>
  <si>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</si>
  <si>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</si>
  <si>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</si>
  <si>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</si>
  <si>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</si>
  <si>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</si>
  <si>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</si>
  <si>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</si>
  <si>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</si>
  <si>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</si>
  <si>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</si>
  <si>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</si>
  <si>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</si>
  <si>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</si>
  <si>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</si>
  <si>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</si>
  <si>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</si>
  <si>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</si>
  <si>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</si>
  <si>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</si>
  <si>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</si>
  <si>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</si>
  <si>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</si>
  <si>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</si>
  <si>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</si>
  <si>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</si>
  <si>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</si>
  <si>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</si>
  <si>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</si>
  <si>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</si>
  <si>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</si>
  <si>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</si>
  <si>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</si>
  <si>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</si>
  <si>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</si>
  <si>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</si>
  <si>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</si>
  <si>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</si>
  <si>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</si>
  <si>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</si>
  <si>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</si>
  <si>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</si>
  <si>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</si>
  <si>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</si>
  <si>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</si>
  <si>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</si>
  <si>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</si>
  <si>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</si>
  <si>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</si>
  <si>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</si>
  <si>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</si>
  <si>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</si>
  <si>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</si>
  <si>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</si>
  <si>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</si>
  <si>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</si>
  <si>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</si>
  <si>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</si>
  <si>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</si>
  <si>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</si>
  <si>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</si>
  <si>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</si>
  <si>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</si>
  <si>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</si>
  <si>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</si>
  <si>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</si>
  <si>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</si>
  <si>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</si>
  <si>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</si>
  <si>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</si>
  <si>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</si>
  <si>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</si>
  <si>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</si>
  <si>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</si>
  <si>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</si>
  <si>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</si>
  <si>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</si>
  <si>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</si>
  <si>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</si>
  <si>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</si>
  <si>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</si>
  <si>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</si>
  <si>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</si>
  <si>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</si>
  <si>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</si>
  <si>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</si>
  <si>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</si>
  <si>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</si>
  <si>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</si>
  <si>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</si>
  <si>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</si>
  <si>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</si>
  <si>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</si>
  <si>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</si>
  <si>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</si>
  <si>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</si>
  <si>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</si>
  <si>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</si>
  <si>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</si>
  <si>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</si>
  <si>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</si>
  <si>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</si>
  <si>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</si>
  <si>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</si>
  <si>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</si>
  <si>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</si>
  <si>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</si>
  <si>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</si>
  <si>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</si>
  <si>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</si>
  <si>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</si>
  <si>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</si>
  <si>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</si>
  <si>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</si>
  <si>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</si>
  <si>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</si>
  <si>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</si>
  <si>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</si>
  <si>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</si>
  <si>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</si>
  <si>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</si>
  <si>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</si>
  <si>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</si>
  <si>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</si>
  <si>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</si>
  <si>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</si>
  <si>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</si>
  <si>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</si>
  <si>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</si>
  <si>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</si>
  <si>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</si>
  <si>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</si>
  <si>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</si>
  <si>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</si>
  <si>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</si>
  <si>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</si>
  <si>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</si>
  <si>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</si>
  <si>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</si>
  <si>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</si>
  <si>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</si>
  <si>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</si>
  <si>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</si>
  <si>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</si>
  <si>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</si>
  <si>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</si>
  <si>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</si>
  <si>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</si>
  <si>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</si>
  <si>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</si>
  <si>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</si>
  <si>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</si>
  <si>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</si>
  <si>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</si>
  <si>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</si>
  <si>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</si>
  <si>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</si>
  <si>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</si>
  <si>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</si>
  <si>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</si>
  <si>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</si>
  <si>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</si>
  <si>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</si>
  <si>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</si>
  <si>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</si>
  <si>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</si>
  <si>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</si>
  <si>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</si>
  <si>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</si>
  <si>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</si>
  <si>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</si>
  <si>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</si>
  <si>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</si>
  <si>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</si>
  <si>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</si>
  <si>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</si>
  <si>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</si>
  <si>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</si>
  <si>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</si>
  <si>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</si>
  <si>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</si>
  <si>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</si>
  <si>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</si>
  <si>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</si>
  <si>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</si>
  <si>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</si>
  <si>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</si>
  <si>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</si>
  <si>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</si>
  <si>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</si>
  <si>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</si>
  <si>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</si>
  <si>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</si>
  <si>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</si>
  <si>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</si>
  <si>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</si>
  <si>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</si>
  <si>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</si>
  <si>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</si>
  <si>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</si>
  <si>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</si>
  <si>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</si>
  <si>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</si>
  <si>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</si>
  <si>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</si>
  <si>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</si>
  <si>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</si>
  <si>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</si>
  <si>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</si>
  <si>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</si>
  <si>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</si>
  <si>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</si>
  <si>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</si>
  <si>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</si>
  <si>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</si>
  <si>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</si>
  <si>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</si>
  <si>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</si>
  <si>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</si>
  <si>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</si>
  <si>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</si>
  <si>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</si>
  <si>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</si>
  <si>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</si>
  <si>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</si>
  <si>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</si>
  <si>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</si>
  <si>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</si>
  <si>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</si>
  <si>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</si>
  <si>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</si>
  <si>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</si>
  <si>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</si>
  <si>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</si>
  <si>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</si>
  <si>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</si>
  <si>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</si>
  <si>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</si>
  <si>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</si>
  <si>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</si>
  <si>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</si>
  <si>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</si>
  <si>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</si>
  <si>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</si>
  <si>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</si>
  <si>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</si>
  <si>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</si>
  <si>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</si>
  <si>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</si>
  <si>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</si>
  <si>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</si>
  <si>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</si>
  <si>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</si>
  <si>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</si>
  <si>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</si>
  <si>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</si>
  <si>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</si>
  <si>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</si>
  <si>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</si>
  <si>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</si>
  <si>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</si>
  <si>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</si>
  <si>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</si>
  <si>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</si>
  <si>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</si>
  <si>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</si>
  <si>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</si>
  <si>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</si>
  <si>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</si>
  <si>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</si>
  <si>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</si>
  <si>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</si>
  <si>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</si>
  <si>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</si>
  <si>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</si>
  <si>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</si>
  <si>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</si>
  <si>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</si>
  <si>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</si>
  <si>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</si>
  <si>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</si>
  <si>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</si>
  <si>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</si>
  <si>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</si>
  <si>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</si>
  <si>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</si>
  <si>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</si>
  <si>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</si>
  <si>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</si>
  <si>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</si>
  <si>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</si>
  <si>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</si>
  <si>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</si>
  <si>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</si>
  <si>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</si>
  <si>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</si>
  <si>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</si>
  <si>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</si>
  <si>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</si>
  <si>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</si>
  <si>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</si>
  <si>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</si>
  <si>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</si>
  <si>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</si>
  <si>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</si>
  <si>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</si>
  <si>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</si>
  <si>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</si>
  <si>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</si>
  <si>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</si>
  <si>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</si>
  <si>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</si>
  <si>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</si>
  <si>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</si>
  <si>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</si>
  <si>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</si>
  <si>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</si>
  <si>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</si>
  <si>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</si>
  <si>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</si>
  <si>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</si>
  <si>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</si>
  <si>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</si>
  <si>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</si>
  <si>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</si>
  <si>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</si>
  <si>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</si>
  <si>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</si>
  <si>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</si>
  <si>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</si>
  <si>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</si>
  <si>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</si>
  <si>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</si>
  <si>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</si>
  <si>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</si>
  <si>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</si>
  <si>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</si>
  <si>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</si>
  <si>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</si>
  <si>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</si>
  <si>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</si>
  <si>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</si>
  <si>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</si>
  <si>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</si>
  <si>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</si>
  <si>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</si>
  <si>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</si>
  <si>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</si>
  <si>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</si>
  <si>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</si>
  <si>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</si>
  <si>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</si>
  <si>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</si>
  <si>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</si>
  <si>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</si>
  <si>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</si>
  <si>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</si>
  <si>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</si>
  <si>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</si>
  <si>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</si>
  <si>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</si>
  <si>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</si>
  <si>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</si>
  <si>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</si>
  <si>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</si>
  <si>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</si>
  <si>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</si>
  <si>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</si>
  <si>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</si>
  <si>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</si>
  <si>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</si>
  <si>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</si>
  <si>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</si>
  <si>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</si>
  <si>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</si>
  <si>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</si>
  <si>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</si>
  <si>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</si>
  <si>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</si>
  <si>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</si>
  <si>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</si>
  <si>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</si>
  <si>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</si>
  <si>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</si>
  <si>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</si>
  <si>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</si>
  <si>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</si>
  <si>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</si>
  <si>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</si>
  <si>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</si>
  <si>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</si>
  <si>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</si>
  <si>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</si>
  <si>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</si>
  <si>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</si>
  <si>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</si>
  <si>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</si>
  <si>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</si>
  <si>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</si>
  <si>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</si>
  <si>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</si>
  <si>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</si>
  <si>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</si>
  <si>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</si>
  <si>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</si>
  <si>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</si>
  <si>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</si>
  <si>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</si>
  <si>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</si>
  <si>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</si>
  <si>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</si>
  <si>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</si>
  <si>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</si>
  <si>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</si>
  <si>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</si>
  <si>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</si>
  <si>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</si>
  <si>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</si>
  <si>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</si>
  <si>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</si>
  <si>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</si>
  <si>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</si>
  <si>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</si>
  <si>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</si>
  <si>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</si>
  <si>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</si>
  <si>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</si>
  <si>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</si>
  <si>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</si>
  <si>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</si>
  <si>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</si>
  <si>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</si>
  <si>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</si>
  <si>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</si>
  <si>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</si>
  <si>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</si>
  <si>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</si>
  <si>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</si>
  <si>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</si>
  <si>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</si>
  <si>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</si>
  <si>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</si>
  <si>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</si>
  <si>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</si>
  <si>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</si>
  <si>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</si>
  <si>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</si>
  <si>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</si>
  <si>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</si>
  <si>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</si>
  <si>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</si>
  <si>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</si>
  <si>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</si>
  <si>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</si>
  <si>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</si>
  <si>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</si>
  <si>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</si>
  <si>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</si>
  <si>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</si>
  <si>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</si>
  <si>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</si>
  <si>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</si>
  <si>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</si>
  <si>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</si>
  <si>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</si>
  <si>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</si>
  <si>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</si>
  <si>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</si>
  <si>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</si>
  <si>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</si>
  <si>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</si>
  <si>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</si>
  <si>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</si>
  <si>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</si>
  <si>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</si>
  <si>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</si>
  <si>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</si>
  <si>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</si>
  <si>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</si>
  <si>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</si>
  <si>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</si>
  <si>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</si>
  <si>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</si>
  <si>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</si>
  <si>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</si>
  <si>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</si>
  <si>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</si>
  <si>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</si>
  <si>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</si>
  <si>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</si>
  <si>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</si>
  <si>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</si>
  <si>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</si>
  <si>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</si>
  <si>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</si>
  <si>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</si>
  <si>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</si>
  <si>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</si>
  <si>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</si>
  <si>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</si>
  <si>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</si>
  <si>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</si>
  <si>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</si>
  <si>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</si>
  <si>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</si>
  <si>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</si>
  <si>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</si>
  <si>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</si>
  <si>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</si>
  <si>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</si>
  <si>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</si>
  <si>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</si>
  <si>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</si>
  <si>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</si>
  <si>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</si>
  <si>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</si>
  <si>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</si>
  <si>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</si>
  <si>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</si>
  <si>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</si>
  <si>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</si>
  <si>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</si>
  <si>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</si>
  <si>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</si>
  <si>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</si>
  <si>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</si>
  <si>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</si>
  <si>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</si>
  <si>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</si>
  <si>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</si>
  <si>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</si>
  <si>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</si>
  <si>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</si>
  <si>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</si>
  <si>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</si>
  <si>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</si>
  <si>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</si>
  <si>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</si>
  <si>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</si>
  <si>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</si>
  <si>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</si>
  <si>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</si>
  <si>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</si>
  <si>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</si>
  <si>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</si>
  <si>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</si>
  <si>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</si>
  <si>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</si>
  <si>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</si>
  <si>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</si>
  <si>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</si>
  <si>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</si>
  <si>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</si>
  <si>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</si>
  <si>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</si>
  <si>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</si>
  <si>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</si>
  <si>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</si>
  <si>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</si>
  <si>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</si>
  <si>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</si>
  <si>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</si>
  <si>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</si>
  <si>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</si>
  <si>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</si>
  <si>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</si>
  <si>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</si>
  <si>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</si>
  <si>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</si>
  <si>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</si>
  <si>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</si>
  <si>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</si>
  <si>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</si>
  <si>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</si>
  <si>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</si>
  <si>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</si>
  <si>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</si>
  <si>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</si>
  <si>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</si>
  <si>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</si>
  <si>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</si>
  <si>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</si>
  <si>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</si>
  <si>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</si>
  <si>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</si>
  <si>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</si>
  <si>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</si>
  <si>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</si>
  <si>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</si>
  <si>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</si>
  <si>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</si>
  <si>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</si>
  <si>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</si>
  <si>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</si>
  <si>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</si>
  <si>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</si>
  <si>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</si>
  <si>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</si>
  <si>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</si>
  <si>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</si>
  <si>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</si>
  <si>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</si>
  <si>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</si>
  <si>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</si>
  <si>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</si>
  <si>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</si>
  <si>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</si>
  <si>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</si>
  <si>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</si>
  <si>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</si>
  <si>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</si>
  <si>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</si>
  <si>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</si>
  <si>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</si>
  <si>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</si>
  <si>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</si>
  <si>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</si>
  <si>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</si>
  <si>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</si>
  <si>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</si>
  <si>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</si>
  <si>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</si>
  <si>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</si>
  <si>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</si>
  <si>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</si>
  <si>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</si>
  <si>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</si>
  <si>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</si>
  <si>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</si>
  <si>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</si>
  <si>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</si>
  <si>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</si>
  <si>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</si>
  <si>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</si>
  <si>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</si>
  <si>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</si>
  <si>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</si>
  <si>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</si>
  <si>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</si>
  <si>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</si>
  <si>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</si>
  <si>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</si>
  <si>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</si>
  <si>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</si>
  <si>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</si>
  <si>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</si>
  <si>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</si>
  <si>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</si>
  <si>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</si>
  <si>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</si>
  <si>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</si>
  <si>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</si>
  <si>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</si>
  <si>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</si>
  <si>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</si>
  <si>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</si>
  <si>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</si>
  <si>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</si>
  <si>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</si>
  <si>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</si>
  <si>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</si>
  <si>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</si>
  <si>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</si>
  <si>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</si>
  <si>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</si>
  <si>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</si>
  <si>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</si>
  <si>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</si>
  <si>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</si>
  <si>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</si>
  <si>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</si>
  <si>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</si>
  <si>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</si>
  <si>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</si>
  <si>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</si>
  <si>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</si>
  <si>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</si>
  <si>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</si>
  <si>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</si>
  <si>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</si>
  <si>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</si>
  <si>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</si>
  <si>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</si>
  <si>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</si>
  <si>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</si>
  <si>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</si>
  <si>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</si>
  <si>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</si>
  <si>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</si>
  <si>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</si>
  <si>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</si>
  <si>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</si>
  <si>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</si>
  <si>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</si>
  <si>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</si>
  <si>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</si>
  <si>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</si>
  <si>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</si>
  <si>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</si>
  <si>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</si>
  <si>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</si>
  <si>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</si>
  <si>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</si>
  <si>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</si>
  <si>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</si>
  <si>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</si>
  <si>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</si>
  <si>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</si>
  <si>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</si>
  <si>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</si>
  <si>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</si>
  <si>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</si>
  <si>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</si>
  <si>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</si>
  <si>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</si>
  <si>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</si>
  <si>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</si>
  <si>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</si>
  <si>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</si>
  <si>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</si>
  <si>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</si>
  <si>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</si>
  <si>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</si>
  <si>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</si>
  <si>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</si>
  <si>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</si>
  <si>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</si>
  <si>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</si>
  <si>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</si>
  <si>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</si>
  <si>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</si>
  <si>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</si>
  <si>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</si>
  <si>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</si>
  <si>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</si>
  <si>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</si>
  <si>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</si>
  <si>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</si>
  <si>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</si>
  <si>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</si>
  <si>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</si>
  <si>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</si>
  <si>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</si>
  <si>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</si>
  <si>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</si>
  <si>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</si>
  <si>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</si>
  <si>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</si>
  <si>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</si>
  <si>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</si>
  <si>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</si>
  <si>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</si>
  <si>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</si>
  <si>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</si>
  <si>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</si>
  <si>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</si>
  <si>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</si>
  <si>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</si>
  <si>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</si>
  <si>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</si>
  <si>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</si>
  <si>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</si>
  <si>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</si>
  <si>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</si>
  <si>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</si>
  <si>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</si>
  <si>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</si>
  <si>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</si>
  <si>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</si>
  <si>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</si>
  <si>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</si>
  <si>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</si>
  <si>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</si>
  <si>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</si>
  <si>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</si>
  <si>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</si>
  <si>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</si>
  <si>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</si>
  <si>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</si>
  <si>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</si>
  <si>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</si>
  <si>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</si>
  <si>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</si>
  <si>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</si>
  <si>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</si>
  <si>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</si>
  <si>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</si>
  <si>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</si>
  <si>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</si>
  <si>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</si>
  <si>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</si>
  <si>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</si>
  <si>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</si>
  <si>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</si>
  <si>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</si>
  <si>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</si>
  <si>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</si>
  <si>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</si>
  <si>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</si>
  <si>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</si>
  <si>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</si>
  <si>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</si>
  <si>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</si>
  <si>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</si>
  <si>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</si>
  <si>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</si>
  <si>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</si>
  <si>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</si>
  <si>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</si>
  <si>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</si>
  <si>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</si>
  <si>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</si>
  <si>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</si>
  <si>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</si>
  <si>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</si>
  <si>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</si>
  <si>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</si>
  <si>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</si>
  <si>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</si>
  <si>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</si>
  <si>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</si>
  <si>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</si>
  <si>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</si>
  <si>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</si>
  <si>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</si>
  <si>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</si>
  <si>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</si>
  <si>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</si>
  <si>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</si>
  <si>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</si>
  <si>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</si>
  <si>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</si>
  <si>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</si>
  <si>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</si>
  <si>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</si>
  <si>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</si>
  <si>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</si>
  <si>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</si>
  <si>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</si>
  <si>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</si>
  <si>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</si>
  <si>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</si>
  <si>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</si>
  <si>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</si>
  <si>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</si>
  <si>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</si>
  <si>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</si>
  <si>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</si>
  <si>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</si>
  <si>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</si>
  <si>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</si>
  <si>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</si>
  <si>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</si>
  <si>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</si>
  <si>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</si>
  <si>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</si>
  <si>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</si>
  <si>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</si>
  <si>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</si>
  <si>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</si>
  <si>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</si>
  <si>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</si>
  <si>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</si>
  <si>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</si>
  <si>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</si>
  <si>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</si>
  <si>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</si>
  <si>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</si>
  <si>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</si>
  <si>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</si>
  <si>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</si>
  <si>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</si>
  <si>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</si>
  <si>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</si>
  <si>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</si>
  <si>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</si>
  <si>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</si>
  <si>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</si>
  <si>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</si>
  <si>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</si>
  <si>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</si>
  <si>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</si>
  <si>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</si>
  <si>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</si>
  <si>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</si>
  <si>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</si>
  <si>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</si>
  <si>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</si>
  <si>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</si>
  <si>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</si>
  <si>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</si>
  <si>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</si>
  <si>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</si>
  <si>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</si>
  <si>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</si>
  <si>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</si>
  <si>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</si>
  <si>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</si>
  <si>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</si>
  <si>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</si>
  <si>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</si>
  <si>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</si>
  <si>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</si>
  <si>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</si>
  <si>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</si>
  <si>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</si>
  <si>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</si>
  <si>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</si>
  <si>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</si>
  <si>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</si>
  <si>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</si>
  <si>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</si>
  <si>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</si>
  <si>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</si>
  <si>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</si>
  <si>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</si>
  <si>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</si>
  <si>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</si>
  <si>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</si>
  <si>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</si>
  <si>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</si>
  <si>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</si>
  <si>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</si>
  <si>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</si>
  <si>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</si>
  <si>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</si>
  <si>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</si>
  <si>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</si>
  <si>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</si>
  <si>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</si>
  <si>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</si>
  <si>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</si>
  <si>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</si>
  <si>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</si>
  <si>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</si>
  <si>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</si>
  <si>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</si>
  <si>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</si>
  <si>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</si>
  <si>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</si>
  <si>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</si>
  <si>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</si>
  <si>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</si>
  <si>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</si>
  <si>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</si>
  <si>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</si>
  <si>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</si>
  <si>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</si>
  <si>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</si>
  <si>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</si>
  <si>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</si>
  <si>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</si>
  <si>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</si>
  <si>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</si>
  <si>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</si>
  <si>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</si>
  <si>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</si>
  <si>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</si>
  <si>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</si>
  <si>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</si>
  <si>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</si>
  <si>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</si>
  <si>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</si>
  <si>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</si>
  <si>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</si>
  <si>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</si>
  <si>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</si>
  <si>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</si>
  <si>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</si>
  <si>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</si>
  <si>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</si>
  <si>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</si>
  <si>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</si>
  <si>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</si>
  <si>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</si>
  <si>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</si>
  <si>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</si>
  <si>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</si>
  <si>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</si>
  <si>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</si>
  <si>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</si>
  <si>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</si>
  <si>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</si>
  <si>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</si>
  <si>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</si>
  <si>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</si>
  <si>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</si>
  <si>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</si>
  <si>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</si>
  <si>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</si>
  <si>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</si>
  <si>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</si>
  <si>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</si>
  <si>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</si>
  <si>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</si>
  <si>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</si>
  <si>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</si>
  <si>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</si>
  <si>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</si>
  <si>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</si>
  <si>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</si>
  <si>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</si>
  <si>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</si>
  <si>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</si>
  <si>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</si>
  <si>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</si>
  <si>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</si>
  <si>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</si>
  <si>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</si>
  <si>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</si>
  <si>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</si>
  <si>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</si>
  <si>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</si>
  <si>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</si>
  <si>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</si>
  <si>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</si>
  <si>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</si>
  <si>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</si>
  <si>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</si>
  <si>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</si>
  <si>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</si>
  <si>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</si>
  <si>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</si>
  <si>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</si>
  <si>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</si>
  <si>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</si>
  <si>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</si>
  <si>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</si>
  <si>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</si>
  <si>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</si>
  <si>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</si>
  <si>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</si>
  <si>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</si>
  <si>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</si>
  <si>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</si>
  <si>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</si>
  <si>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</si>
  <si>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</si>
  <si>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</si>
  <si>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</si>
  <si>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</si>
  <si>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</si>
  <si>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</si>
  <si>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</si>
  <si>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</si>
  <si>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</si>
  <si>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</si>
  <si>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</si>
  <si>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</si>
  <si>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</si>
  <si>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</si>
  <si>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</si>
  <si>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</si>
  <si>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</si>
  <si>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</si>
  <si>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</si>
  <si>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</si>
  <si>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</si>
  <si>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</si>
  <si>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</si>
  <si>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</si>
  <si>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</si>
  <si>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</si>
  <si>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</si>
  <si>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</si>
  <si>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</si>
  <si>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</si>
  <si>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</si>
  <si>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</si>
  <si>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</si>
  <si>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</si>
  <si>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</si>
  <si>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</si>
  <si>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</si>
  <si>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</si>
  <si>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</si>
  <si>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</si>
  <si>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</si>
  <si>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</si>
  <si>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</si>
  <si>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</si>
  <si>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</si>
  <si>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</si>
  <si>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</si>
  <si>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</si>
  <si>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</si>
  <si>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</si>
  <si>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</si>
  <si>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</si>
  <si>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</si>
  <si>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</si>
  <si>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</si>
  <si>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</si>
  <si>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</si>
  <si>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</si>
  <si>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</si>
  <si>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</si>
  <si>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</si>
  <si>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</si>
  <si>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</si>
  <si>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</si>
  <si>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</si>
  <si>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</si>
  <si>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</si>
  <si>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</si>
  <si>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</si>
  <si>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</si>
  <si>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</si>
  <si>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</si>
  <si>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</si>
  <si>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</si>
  <si>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</si>
  <si>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</si>
  <si>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</si>
  <si>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</si>
  <si>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</si>
  <si>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</si>
  <si>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</si>
  <si>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</si>
  <si>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</si>
  <si>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</si>
  <si>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</si>
  <si>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</si>
  <si>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</si>
  <si>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</si>
  <si>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</si>
  <si>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</si>
  <si>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</si>
  <si>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</si>
  <si>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</si>
  <si>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</si>
  <si>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</si>
  <si>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</si>
  <si>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</si>
  <si>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</si>
  <si>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</si>
  <si>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</si>
  <si>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</si>
  <si>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</si>
  <si>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</si>
  <si>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</si>
  <si>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</si>
  <si>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</si>
  <si>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</si>
  <si>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</si>
  <si>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</si>
  <si>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</si>
  <si>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</si>
  <si>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</si>
  <si>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</si>
  <si>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</si>
  <si>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</si>
  <si>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</si>
  <si>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</si>
  <si>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</si>
  <si>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</si>
  <si>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</si>
  <si>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</si>
  <si>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</si>
  <si>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</si>
  <si>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</si>
  <si>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</si>
  <si>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</si>
  <si>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</si>
  <si>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</si>
  <si>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</si>
  <si>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</si>
  <si>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</si>
  <si>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</si>
  <si>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</si>
  <si>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</si>
  <si>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</si>
  <si>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</si>
  <si>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</si>
  <si>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</si>
  <si>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</si>
  <si>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</si>
  <si>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</si>
  <si>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</si>
  <si>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</si>
  <si>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</si>
  <si>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</si>
  <si>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</si>
  <si>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</si>
  <si>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</si>
  <si>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</si>
  <si>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</si>
  <si>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</si>
  <si>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</si>
  <si>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</si>
  <si>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</si>
  <si>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</si>
  <si>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</si>
  <si>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</si>
  <si>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</si>
  <si>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</si>
  <si>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</si>
  <si>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</si>
  <si>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</si>
  <si>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</si>
  <si>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</si>
  <si>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</si>
  <si>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</si>
  <si>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</si>
  <si>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</si>
  <si>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</si>
  <si>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</si>
  <si>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</si>
  <si>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</si>
  <si>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</si>
  <si>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</si>
  <si>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</si>
  <si>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</si>
  <si>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</si>
  <si>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</si>
  <si>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</si>
  <si>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</si>
  <si>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</si>
  <si>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</si>
  <si>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</si>
  <si>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</si>
  <si>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</si>
  <si>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</si>
  <si>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</si>
  <si>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</si>
  <si>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</si>
  <si>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</si>
  <si>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</si>
  <si>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</si>
  <si>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</si>
  <si>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</si>
  <si>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</si>
  <si>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</si>
  <si>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</si>
  <si>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</si>
  <si>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</si>
  <si>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</si>
  <si>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</si>
  <si>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</si>
  <si>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</si>
  <si>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</si>
  <si>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</si>
  <si>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</si>
  <si>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</si>
  <si>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</si>
  <si>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</si>
  <si>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</si>
  <si>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</si>
  <si>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</si>
  <si>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</si>
  <si>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</si>
  <si>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</si>
  <si>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</si>
  <si>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</si>
  <si>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</si>
  <si>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</si>
  <si>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</si>
  <si>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</si>
  <si>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</si>
  <si>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</si>
  <si>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</si>
  <si>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</si>
  <si>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</si>
  <si>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</si>
  <si>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</si>
  <si>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</si>
  <si>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</si>
  <si>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</si>
  <si>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</si>
  <si>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</si>
  <si>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</si>
  <si>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</si>
  <si>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</si>
  <si>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</si>
  <si>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</si>
  <si>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</si>
  <si>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</si>
  <si>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</si>
  <si>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</si>
  <si>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</si>
  <si>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</si>
  <si>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</si>
  <si>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</si>
  <si>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</si>
  <si>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</si>
  <si>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</si>
  <si>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</si>
  <si>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</si>
  <si>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</si>
  <si>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</si>
  <si>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</si>
  <si>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</si>
  <si>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</si>
  <si>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</si>
  <si>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</si>
  <si>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</si>
  <si>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</si>
  <si>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</si>
  <si>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</si>
  <si>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</si>
  <si>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</si>
  <si>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</si>
  <si>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</si>
  <si>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</si>
  <si>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</si>
  <si>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</si>
  <si>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</si>
  <si>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</si>
  <si>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</si>
  <si>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</si>
  <si>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</si>
  <si>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</si>
  <si>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</si>
  <si>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</si>
  <si>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</si>
  <si>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</si>
  <si>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</si>
  <si>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</si>
  <si>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</si>
  <si>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</si>
  <si>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</si>
  <si>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</si>
  <si>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</si>
  <si>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</si>
  <si>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</si>
  <si>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</si>
  <si>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</si>
  <si>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</si>
  <si>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</si>
  <si>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</si>
  <si>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</si>
  <si>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</si>
  <si>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</si>
  <si>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</si>
  <si>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</si>
  <si>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</si>
  <si>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</si>
  <si>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</si>
  <si>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</si>
  <si>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</si>
  <si>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</si>
  <si>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</si>
  <si>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</si>
  <si>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</si>
  <si>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</si>
  <si>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</si>
  <si>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</si>
  <si>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</si>
  <si>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</si>
  <si>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</si>
  <si>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</si>
  <si>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</si>
  <si>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</si>
  <si>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</si>
  <si>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</si>
  <si>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</si>
  <si>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</si>
  <si>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</si>
  <si>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</si>
  <si>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</si>
  <si>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</si>
  <si>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</si>
  <si>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</si>
  <si>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</si>
  <si>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</si>
  <si>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</si>
  <si>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</si>
  <si>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</si>
  <si>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</si>
  <si>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</si>
  <si>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</si>
  <si>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</si>
  <si>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</si>
  <si>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</si>
  <si>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</si>
  <si>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</si>
  <si>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</si>
  <si>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</si>
  <si>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</si>
  <si>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</si>
  <si>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</si>
  <si>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</si>
  <si>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</si>
  <si>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</si>
  <si>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</si>
  <si>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</si>
  <si>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</si>
  <si>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</si>
  <si>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</si>
  <si>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</si>
  <si>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</si>
  <si>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</si>
  <si>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</si>
  <si>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</si>
  <si>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</si>
  <si>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</si>
  <si>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</si>
  <si>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</si>
  <si>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</si>
  <si>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</si>
  <si>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</si>
  <si>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</si>
  <si>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</si>
  <si>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</si>
  <si>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</si>
  <si>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</si>
  <si>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</si>
  <si>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</si>
  <si>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</si>
  <si>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</si>
  <si>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</si>
  <si>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</si>
  <si>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</si>
  <si>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</si>
  <si>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</si>
  <si>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</si>
  <si>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</si>
  <si>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</si>
  <si>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</si>
  <si>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</si>
  <si>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</si>
  <si>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</si>
  <si>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</si>
  <si>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</si>
  <si>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</si>
  <si>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</si>
  <si>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</si>
  <si>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</si>
  <si>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</si>
  <si>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</si>
  <si>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</si>
  <si>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</si>
  <si>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</si>
  <si>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</si>
  <si>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</si>
  <si>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</si>
  <si>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</si>
  <si>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</si>
  <si>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</si>
  <si>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</si>
  <si>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</si>
  <si>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</si>
  <si>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</si>
  <si>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</si>
  <si>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</si>
  <si>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</si>
  <si>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</si>
  <si>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</si>
  <si>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</si>
  <si>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</si>
  <si>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</si>
  <si>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</si>
  <si>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</si>
  <si>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</si>
  <si>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</si>
  <si>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</si>
  <si>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</si>
  <si>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</si>
  <si>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</si>
  <si>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</si>
  <si>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</si>
  <si>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</si>
  <si>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</si>
  <si>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</si>
  <si>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</si>
  <si>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</si>
  <si>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</si>
  <si>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</si>
  <si>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</si>
  <si>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</si>
  <si>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</si>
  <si>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</si>
  <si>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</si>
  <si>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</si>
  <si>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</si>
  <si>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</si>
  <si>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</si>
  <si>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</si>
  <si>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</si>
  <si>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</si>
  <si>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</si>
  <si>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</si>
  <si>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</si>
  <si>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</si>
  <si>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</si>
  <si>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</si>
  <si>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</si>
  <si>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</si>
  <si>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</si>
  <si>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</si>
  <si>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</si>
  <si>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</si>
  <si>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</si>
  <si>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</si>
  <si>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</si>
  <si>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</si>
  <si>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</si>
  <si>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</si>
  <si>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</si>
  <si>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</si>
  <si>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</si>
  <si>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</si>
  <si>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</si>
  <si>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</si>
  <si>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</si>
  <si>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</si>
  <si>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</si>
  <si>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</si>
  <si>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</si>
  <si>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</si>
  <si>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</si>
  <si>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</si>
  <si>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</si>
  <si>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</si>
  <si>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</si>
  <si>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</si>
  <si>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</si>
  <si>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</si>
  <si>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</si>
  <si>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</si>
  <si>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</si>
  <si>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</si>
  <si>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</si>
  <si>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</si>
  <si>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</si>
  <si>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</si>
  <si>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</si>
  <si>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</si>
  <si>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</si>
  <si>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</si>
  <si>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</si>
  <si>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</si>
  <si>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</si>
  <si>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</si>
  <si>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</si>
  <si>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</si>
  <si>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</si>
  <si>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</si>
  <si>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</si>
  <si>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</si>
  <si>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</si>
  <si>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</si>
  <si>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</si>
  <si>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</si>
  <si>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</si>
  <si>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</si>
  <si>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</si>
  <si>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</si>
  <si>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</si>
  <si>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</si>
  <si>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</si>
  <si>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</si>
  <si>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</si>
  <si>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</si>
  <si>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</si>
  <si>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</si>
  <si>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</si>
  <si>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</si>
  <si>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</si>
  <si>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</si>
  <si>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</si>
  <si>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</si>
  <si>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</si>
  <si>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</si>
  <si>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</si>
  <si>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</si>
  <si>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</si>
  <si>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</si>
  <si>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</si>
  <si>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</si>
  <si>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</si>
  <si>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</si>
  <si>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</si>
  <si>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</si>
  <si>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</si>
  <si>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</si>
  <si>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</si>
  <si>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</si>
  <si>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</si>
  <si>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</si>
  <si>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</si>
  <si>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</si>
  <si>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</si>
  <si>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</si>
  <si>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</si>
  <si>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</si>
  <si>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</si>
  <si>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</si>
  <si>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</si>
  <si>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</si>
  <si>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</si>
  <si>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</si>
  <si>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</si>
  <si>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</si>
  <si>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</si>
  <si>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</si>
  <si>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</si>
  <si>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</si>
  <si>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</si>
  <si>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</si>
  <si>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</si>
  <si>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</si>
  <si>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</si>
  <si>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</si>
  <si>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</si>
  <si>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</si>
  <si>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</si>
  <si>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</si>
  <si>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</si>
  <si>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</si>
  <si>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</si>
  <si>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</si>
  <si>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</si>
  <si>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</si>
  <si>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</si>
  <si>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</si>
  <si>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</si>
  <si>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</si>
  <si>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</si>
  <si>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</si>
  <si>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</si>
  <si>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</si>
  <si>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</si>
  <si>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</si>
  <si>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</si>
  <si>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</si>
  <si>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</si>
  <si>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</si>
  <si>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</si>
  <si>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</si>
  <si>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</si>
  <si>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</si>
  <si>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</si>
  <si>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</si>
  <si>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</si>
  <si>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</si>
  <si>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</si>
  <si>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</si>
  <si>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</si>
  <si>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</si>
  <si>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</si>
  <si>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</si>
  <si>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</si>
  <si>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</si>
  <si>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</si>
  <si>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</si>
  <si>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</si>
  <si>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</si>
  <si>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</si>
  <si>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</si>
  <si>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</si>
  <si>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</si>
  <si>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</si>
  <si>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</si>
  <si>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</si>
  <si>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</si>
  <si>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</si>
  <si>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</si>
  <si>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</si>
  <si>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</si>
  <si>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</si>
  <si>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</si>
  <si>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</si>
  <si>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</si>
  <si>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</si>
  <si>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</si>
  <si>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</si>
  <si>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</si>
  <si>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</si>
  <si>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</si>
  <si>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</si>
  <si>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</si>
  <si>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</si>
  <si>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</si>
  <si>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</si>
  <si>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</si>
  <si>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</si>
  <si>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</si>
  <si>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</si>
  <si>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</si>
  <si>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</si>
  <si>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</si>
  <si>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</si>
  <si>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</si>
  <si>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</si>
  <si>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</si>
  <si>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</si>
  <si>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</si>
  <si>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</si>
  <si>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</si>
  <si>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</si>
  <si>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</si>
  <si>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</si>
  <si>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</si>
  <si>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</si>
  <si>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</si>
  <si>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</si>
  <si>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</si>
  <si>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</si>
  <si>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</si>
  <si>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</si>
  <si>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</si>
  <si>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</si>
  <si>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</si>
  <si>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</si>
  <si>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</si>
  <si>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</si>
  <si>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</si>
  <si>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</si>
  <si>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</si>
  <si>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</si>
  <si>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</si>
  <si>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</si>
  <si>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</si>
  <si>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</si>
  <si>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</si>
  <si>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</si>
  <si>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</si>
  <si>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</si>
  <si>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</si>
  <si>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</si>
  <si>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</si>
  <si>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</si>
  <si>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</si>
  <si>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</si>
  <si>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</si>
  <si>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</si>
  <si>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</si>
  <si>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</si>
  <si>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</si>
  <si>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</si>
  <si>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</si>
  <si>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</si>
  <si>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</si>
  <si>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</si>
  <si>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</si>
  <si>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</si>
  <si>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</si>
  <si>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</si>
  <si>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</si>
  <si>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</si>
  <si>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</si>
  <si>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</si>
  <si>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</si>
  <si>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</si>
  <si>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</si>
  <si>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</si>
  <si>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</si>
  <si>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</si>
  <si>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</si>
  <si>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</si>
  <si>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</si>
  <si>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</si>
  <si>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</si>
  <si>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</si>
  <si>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</si>
  <si>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</si>
  <si>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</si>
  <si>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</si>
  <si>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</si>
  <si>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</si>
  <si>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</si>
  <si>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</si>
  <si>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</si>
  <si>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</si>
  <si>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</si>
  <si>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</si>
  <si>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</si>
  <si>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</si>
  <si>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</si>
  <si>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</si>
  <si>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</si>
  <si>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</si>
  <si>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</si>
  <si>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</si>
  <si>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</si>
  <si>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</si>
  <si>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</si>
  <si>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</si>
  <si>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</si>
  <si>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</si>
  <si>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</si>
  <si>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</si>
  <si>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</si>
  <si>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</si>
  <si>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</si>
  <si>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</si>
  <si>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</si>
  <si>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</si>
  <si>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</si>
  <si>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</si>
  <si>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</si>
  <si>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</si>
  <si>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</si>
  <si>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</si>
  <si>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</si>
  <si>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</si>
  <si>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</si>
  <si>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</si>
  <si>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</si>
  <si>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</si>
  <si>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</si>
  <si>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</si>
  <si>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</si>
  <si>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</si>
  <si>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</si>
  <si>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</si>
  <si>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</si>
  <si>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</si>
  <si>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</si>
  <si>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</si>
  <si>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</si>
  <si>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</si>
  <si>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</si>
  <si>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</si>
  <si>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</si>
  <si>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</si>
  <si>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</si>
  <si>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</si>
  <si>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</si>
  <si>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</si>
  <si>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</si>
  <si>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</si>
  <si>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</si>
  <si>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</si>
  <si>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</si>
  <si>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</si>
  <si>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</si>
  <si>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</si>
  <si>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</si>
  <si>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</si>
  <si>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</si>
  <si>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</si>
  <si>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</si>
  <si>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</si>
  <si>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</si>
  <si>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</si>
  <si>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</si>
  <si>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</si>
  <si>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</si>
  <si>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</si>
  <si>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</si>
  <si>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</si>
  <si>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</si>
  <si>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</si>
  <si>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</si>
  <si>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</si>
  <si>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</si>
  <si>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</si>
  <si>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</si>
  <si>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</si>
  <si>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</si>
  <si>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</si>
  <si>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</si>
  <si>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</si>
  <si>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</si>
  <si>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</si>
  <si>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</si>
  <si>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</si>
  <si>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</si>
  <si>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</si>
  <si>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</si>
  <si>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</si>
  <si>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</si>
  <si>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</si>
  <si>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</si>
  <si>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</si>
  <si>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</si>
  <si>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</si>
  <si>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</si>
  <si>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</si>
  <si>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</si>
  <si>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</si>
  <si>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</si>
  <si>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</si>
  <si>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</si>
  <si>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</si>
  <si>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</si>
  <si>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</si>
  <si>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</si>
  <si>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</si>
  <si>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</si>
  <si>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</si>
  <si>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</si>
  <si>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</si>
  <si>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</si>
  <si>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</si>
  <si>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</si>
  <si>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</si>
  <si>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</si>
  <si>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</si>
  <si>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</si>
  <si>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</si>
  <si>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</si>
  <si>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</si>
  <si>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</si>
  <si>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</si>
  <si>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</si>
  <si>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</si>
  <si>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</si>
  <si>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</si>
  <si>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</si>
  <si>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</si>
  <si>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</si>
  <si>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</si>
  <si>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</si>
  <si>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</si>
  <si>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</si>
  <si>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</si>
  <si>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</si>
  <si>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</si>
  <si>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</si>
  <si>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</si>
  <si>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</si>
  <si>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</si>
  <si>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</si>
  <si>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</si>
  <si>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</si>
  <si>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</si>
  <si>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</si>
  <si>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</si>
  <si>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</si>
  <si>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</si>
  <si>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</si>
  <si>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</si>
  <si>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</si>
  <si>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</si>
  <si>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</si>
  <si>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</si>
  <si>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</si>
  <si>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</si>
  <si>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</si>
  <si>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</si>
  <si>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</si>
  <si>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</si>
  <si>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</si>
  <si>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</si>
  <si>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</si>
  <si>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</si>
  <si>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</si>
  <si>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</si>
  <si>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</si>
  <si>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</si>
  <si>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</si>
  <si>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</si>
  <si>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</si>
  <si>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</si>
  <si>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</si>
  <si>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</si>
  <si>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</si>
  <si>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</si>
  <si>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</si>
  <si>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</si>
  <si>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</si>
  <si>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</si>
  <si>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</si>
  <si>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</si>
  <si>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</si>
  <si>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</si>
  <si>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</si>
  <si>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</si>
  <si>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</si>
  <si>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</si>
  <si>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</si>
  <si>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</si>
  <si>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</si>
  <si>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</si>
  <si>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</si>
  <si>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</si>
  <si>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</si>
  <si>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</si>
  <si>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</si>
  <si>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</si>
  <si>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</si>
  <si>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</si>
  <si>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</si>
  <si>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</si>
  <si>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</si>
  <si>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</si>
  <si>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</si>
  <si>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</si>
  <si>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</si>
  <si>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</si>
  <si>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</si>
  <si>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</si>
  <si>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</si>
  <si>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</si>
  <si>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</si>
  <si>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</si>
  <si>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</si>
  <si>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</si>
  <si>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</si>
  <si>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</si>
  <si>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</si>
  <si>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</si>
  <si>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</si>
  <si>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</si>
  <si>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</si>
  <si>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</si>
  <si>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</si>
  <si>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</si>
  <si>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</si>
  <si>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</si>
  <si>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</si>
  <si>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</si>
  <si>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</si>
  <si>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</si>
  <si>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</si>
  <si>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</si>
  <si>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</si>
  <si>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</si>
  <si>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</si>
  <si>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</si>
  <si>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</si>
  <si>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</si>
  <si>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</si>
  <si>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</si>
  <si>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</si>
  <si>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</si>
  <si>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</si>
  <si>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</si>
  <si>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</si>
  <si>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</si>
  <si>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</si>
  <si>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</si>
  <si>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</si>
  <si>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</si>
  <si>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</si>
  <si>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</si>
  <si>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</si>
  <si>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</si>
  <si>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</si>
  <si>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</si>
  <si>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</si>
  <si>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</si>
  <si>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</si>
  <si>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</si>
  <si>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</si>
  <si>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</si>
  <si>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</si>
  <si>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</si>
  <si>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</si>
  <si>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</si>
  <si>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</si>
  <si>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</si>
  <si>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</si>
  <si>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</si>
  <si>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</si>
  <si>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</si>
  <si>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</si>
  <si>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</si>
  <si>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</si>
  <si>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</si>
  <si>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</si>
  <si>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</si>
  <si>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</si>
  <si>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</si>
  <si>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</si>
  <si>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</si>
  <si>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</si>
  <si>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</si>
  <si>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</si>
  <si>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</si>
  <si>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</si>
  <si>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</si>
  <si>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</si>
  <si>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</si>
  <si>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</si>
  <si>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</si>
  <si>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</si>
  <si>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</si>
  <si>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</si>
  <si>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</si>
  <si>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</si>
  <si>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</si>
  <si>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</si>
  <si>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</si>
  <si>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</si>
  <si>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</si>
  <si>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</si>
  <si>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</si>
  <si>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</si>
  <si>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</si>
  <si>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</si>
  <si>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</si>
  <si>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</si>
  <si>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</si>
  <si>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</si>
  <si>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</si>
  <si>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</si>
  <si>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</si>
  <si>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</si>
  <si>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</si>
  <si>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</si>
  <si>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</si>
  <si>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</si>
  <si>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</si>
  <si>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</si>
  <si>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</si>
  <si>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</si>
  <si>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</si>
  <si>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</si>
  <si>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</si>
  <si>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</si>
  <si>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</si>
  <si>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</si>
  <si>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</si>
  <si>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</si>
  <si>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</si>
  <si>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</si>
  <si>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</si>
  <si>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</si>
  <si>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</si>
  <si>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</si>
  <si>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</si>
  <si>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</si>
  <si>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</si>
  <si>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</si>
  <si>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</si>
  <si>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</si>
  <si>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</si>
  <si>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</si>
  <si>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</si>
  <si>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</si>
  <si>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</si>
  <si>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</si>
  <si>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</si>
  <si>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</si>
  <si>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</si>
  <si>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</si>
  <si>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</si>
  <si>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</si>
  <si>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</si>
  <si>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</si>
  <si>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</si>
  <si>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</si>
  <si>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</si>
  <si>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</si>
  <si>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</si>
  <si>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</si>
  <si>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</si>
  <si>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</si>
  <si>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</si>
  <si>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</si>
  <si>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</si>
  <si>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</si>
  <si>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</si>
  <si>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</si>
  <si>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</si>
  <si>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</si>
  <si>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</si>
  <si>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</si>
  <si>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</si>
  <si>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</si>
  <si>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</si>
  <si>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</si>
  <si>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</si>
  <si>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</si>
  <si>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</si>
  <si>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</si>
  <si>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</si>
  <si>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</si>
  <si>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</si>
  <si>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</si>
  <si>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</si>
  <si>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</si>
  <si>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</si>
  <si>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</si>
  <si>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</si>
  <si>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</si>
  <si>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</si>
  <si>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</si>
  <si>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</si>
  <si>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</si>
  <si>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</si>
  <si>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</si>
  <si>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</si>
  <si>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</si>
  <si>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</si>
  <si>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</si>
  <si>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</si>
  <si>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</si>
  <si>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</si>
  <si>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</si>
  <si>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</si>
  <si>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</si>
  <si>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</si>
  <si>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</si>
  <si>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</si>
  <si>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</si>
  <si>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</si>
  <si>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</si>
  <si>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</si>
  <si>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</si>
  <si>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</si>
  <si>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</si>
  <si>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</si>
  <si>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</si>
  <si>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</si>
  <si>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</si>
  <si>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</si>
  <si>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</si>
  <si>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</si>
  <si>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</si>
  <si>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</si>
  <si>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</si>
  <si>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</si>
  <si>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</si>
  <si>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</si>
  <si>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</si>
  <si>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</si>
  <si>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</si>
  <si>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</si>
  <si>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</si>
  <si>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</si>
  <si>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</si>
  <si>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</si>
  <si>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</si>
  <si>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</si>
  <si>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</si>
  <si>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</si>
  <si>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</si>
  <si>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</si>
  <si>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</si>
  <si>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</si>
  <si>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</si>
  <si>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</si>
  <si>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</si>
  <si>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</si>
  <si>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</si>
  <si>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</si>
  <si>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</si>
  <si>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</si>
  <si>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</si>
  <si>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</si>
  <si>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</si>
  <si>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</si>
  <si>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</si>
  <si>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</si>
  <si>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</si>
  <si>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</si>
  <si>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</si>
  <si>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</si>
  <si>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</si>
  <si>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</si>
  <si>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</si>
  <si>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</si>
  <si>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</si>
  <si>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</si>
  <si>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</si>
  <si>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</si>
  <si>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</si>
  <si>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</si>
  <si>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</si>
  <si>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</si>
  <si>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</si>
  <si>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</si>
  <si>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</si>
  <si>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</si>
  <si>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</si>
  <si>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</si>
  <si>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</si>
  <si>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</si>
  <si>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</si>
  <si>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</si>
  <si>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</si>
  <si>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</si>
  <si>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</si>
  <si>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</si>
  <si>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</si>
  <si>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</si>
  <si>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</si>
  <si>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</si>
  <si>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</si>
  <si>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</si>
  <si>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</si>
  <si>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</si>
  <si>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</si>
  <si>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</si>
  <si>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</si>
  <si>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</si>
  <si>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</si>
  <si>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</si>
  <si>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</si>
  <si>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</si>
  <si>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</si>
  <si>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</si>
  <si>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</si>
  <si>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</si>
  <si>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</si>
  <si>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</si>
  <si>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</si>
  <si>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</si>
  <si>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</si>
  <si>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</si>
  <si>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</si>
  <si>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</si>
  <si>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</si>
  <si>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</si>
  <si>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</si>
  <si>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</si>
  <si>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</si>
  <si>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</si>
  <si>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</si>
  <si>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</si>
  <si>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</si>
  <si>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</si>
  <si>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</si>
  <si>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</si>
  <si>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</si>
  <si>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</si>
  <si>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</si>
  <si>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</si>
  <si>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</si>
  <si>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</si>
  <si>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</si>
  <si>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</si>
  <si>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</si>
  <si>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</si>
  <si>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</si>
  <si>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</si>
  <si>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</si>
  <si>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</si>
  <si>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</si>
  <si>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</si>
  <si>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</si>
  <si>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</si>
  <si>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</si>
  <si>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</si>
  <si>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</si>
  <si>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</si>
  <si>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</si>
  <si>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</si>
  <si>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</si>
  <si>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</si>
  <si>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</si>
  <si>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</si>
  <si>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</si>
  <si>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</si>
  <si>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</si>
  <si>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</si>
  <si>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</si>
  <si>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</si>
  <si>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</si>
  <si>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</si>
  <si>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</si>
  <si>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</si>
  <si>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</si>
  <si>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</si>
  <si>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</si>
  <si>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</si>
  <si>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</si>
  <si>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</si>
  <si>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</si>
  <si>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</si>
  <si>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</si>
  <si>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</si>
  <si>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</si>
  <si>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</si>
  <si>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</si>
  <si>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</si>
  <si>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</si>
  <si>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</si>
  <si>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</si>
  <si>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</si>
  <si>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</si>
  <si>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</si>
  <si>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</si>
  <si>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</si>
  <si>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</si>
  <si>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</si>
  <si>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</si>
  <si>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</si>
  <si>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</si>
  <si>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</si>
  <si>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</si>
  <si>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</si>
  <si>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</si>
  <si>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</si>
  <si>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</si>
  <si>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</si>
  <si>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</si>
  <si>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</si>
  <si>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</si>
  <si>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</si>
  <si>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</si>
  <si>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</si>
  <si>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</si>
  <si>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</si>
  <si>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</si>
  <si>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</si>
  <si>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</si>
  <si>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</si>
  <si>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</si>
  <si>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</si>
  <si>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</si>
  <si>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</si>
  <si>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</si>
  <si>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</si>
  <si>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</si>
  <si>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</si>
  <si>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</si>
  <si>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</si>
  <si>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</si>
  <si>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</si>
  <si>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</si>
  <si>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</si>
  <si>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</si>
  <si>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</si>
  <si>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</si>
  <si>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</si>
  <si>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</si>
  <si>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</si>
  <si>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</si>
  <si>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</si>
  <si>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</si>
  <si>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</si>
  <si>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</si>
  <si>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</si>
  <si>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</si>
  <si>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</si>
  <si>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</si>
  <si>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</si>
  <si>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</si>
  <si>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</si>
  <si>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</si>
  <si>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</si>
  <si>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</si>
  <si>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</si>
  <si>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</si>
  <si>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</si>
  <si>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</si>
  <si>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</si>
  <si>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</si>
  <si>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</si>
  <si>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</si>
  <si>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</si>
  <si>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</si>
  <si>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</si>
  <si>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</si>
  <si>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</si>
  <si>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</si>
  <si>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</si>
  <si>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</si>
  <si>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</si>
  <si>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</si>
  <si>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</si>
  <si>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</si>
  <si>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</si>
  <si>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</si>
  <si>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</si>
  <si>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</si>
  <si>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</si>
  <si>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</si>
  <si>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</si>
  <si>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</si>
  <si>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</si>
  <si>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</si>
  <si>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</si>
  <si>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</si>
  <si>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</si>
  <si>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</si>
  <si>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</si>
  <si>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</si>
  <si>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</si>
  <si>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</si>
  <si>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</si>
  <si>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</si>
  <si>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</si>
  <si>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</si>
  <si>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</si>
  <si>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</si>
  <si>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</si>
  <si>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</si>
  <si>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</si>
  <si>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</si>
  <si>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</si>
  <si>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</si>
  <si>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</si>
  <si>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</si>
  <si>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</si>
  <si>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</si>
  <si>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</si>
  <si>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</si>
  <si>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</si>
  <si>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</si>
  <si>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</si>
  <si>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</si>
  <si>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</si>
  <si>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</si>
  <si>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</si>
  <si>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</si>
  <si>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</si>
  <si>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</si>
  <si>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</si>
  <si>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</si>
  <si>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</si>
  <si>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</si>
  <si>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</si>
  <si>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</si>
  <si>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</si>
  <si>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</si>
  <si>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</si>
  <si>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</si>
  <si>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</si>
  <si>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</si>
  <si>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</si>
  <si>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</si>
  <si>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</si>
  <si>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</si>
  <si>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</si>
  <si>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</si>
  <si>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</si>
  <si>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</si>
  <si>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</si>
  <si>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</si>
  <si>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</si>
  <si>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</si>
  <si>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</si>
  <si>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</si>
  <si>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</si>
  <si>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</si>
  <si>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</si>
  <si>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</si>
  <si>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</si>
  <si>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</si>
  <si>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</si>
  <si>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</si>
  <si>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</si>
  <si>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</si>
  <si>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</si>
  <si>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</si>
  <si>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</si>
  <si>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</si>
  <si>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</si>
  <si>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</si>
  <si>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</si>
  <si>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</si>
  <si>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</si>
  <si>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</si>
  <si>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</si>
  <si>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</si>
  <si>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</si>
  <si>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</si>
  <si>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</si>
  <si>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</si>
  <si>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</si>
  <si>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</si>
  <si>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</si>
  <si>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</si>
  <si>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</si>
  <si>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</si>
  <si>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</si>
  <si>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</si>
  <si>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</si>
  <si>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</si>
  <si>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</si>
  <si>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</si>
  <si>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</si>
  <si>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</si>
  <si>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</si>
  <si>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</si>
  <si>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</si>
  <si>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</si>
  <si>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</si>
  <si>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</si>
  <si>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</si>
  <si>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</si>
  <si>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</si>
  <si>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</si>
  <si>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</si>
  <si>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</si>
  <si>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</si>
  <si>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</si>
  <si>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</si>
  <si>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</si>
  <si>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</si>
  <si>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</si>
  <si>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</si>
  <si>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</si>
  <si>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</si>
  <si>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</si>
  <si>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</si>
  <si>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</si>
  <si>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</si>
  <si>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</si>
  <si>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</si>
  <si>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</si>
  <si>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</si>
  <si>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</si>
  <si>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</si>
  <si>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</si>
  <si>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</si>
  <si>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</si>
  <si>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</si>
  <si>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</si>
  <si>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</si>
  <si>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</si>
  <si>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</si>
  <si>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</si>
  <si>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</si>
  <si>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</si>
  <si>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</si>
  <si>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</si>
  <si>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</si>
  <si>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</si>
  <si>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</si>
  <si>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</si>
  <si>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</si>
  <si>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</si>
  <si>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</si>
  <si>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</si>
  <si>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</si>
  <si>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</si>
  <si>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</si>
  <si>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</si>
  <si>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</si>
  <si>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</si>
  <si>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</si>
  <si>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</si>
  <si>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</si>
  <si>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</si>
  <si>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</si>
  <si>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</si>
  <si>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</si>
  <si>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</si>
  <si>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</si>
  <si>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</si>
  <si>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</si>
  <si>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</si>
  <si>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</si>
  <si>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</si>
  <si>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</si>
  <si>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</si>
  <si>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</si>
  <si>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</si>
  <si>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</si>
  <si>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</si>
  <si>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</si>
  <si>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</si>
  <si>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</si>
  <si>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</si>
  <si>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</si>
  <si>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</si>
  <si>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</si>
  <si>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</si>
  <si>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</si>
  <si>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</si>
  <si>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</si>
  <si>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</si>
  <si>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</si>
  <si>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</si>
  <si>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</si>
  <si>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</si>
  <si>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</si>
  <si>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</si>
  <si>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</si>
  <si>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</si>
  <si>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</si>
  <si>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</si>
  <si>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</si>
  <si>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</si>
  <si>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</si>
  <si>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</si>
  <si>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</si>
  <si>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</si>
  <si>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</si>
  <si>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</si>
  <si>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</si>
  <si>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</si>
  <si>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</si>
  <si>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</si>
  <si>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</si>
  <si>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</si>
  <si>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</si>
  <si>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</si>
  <si>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</si>
  <si>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</si>
  <si>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</si>
  <si>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</si>
  <si>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</si>
  <si>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</si>
  <si>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</si>
  <si>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</si>
  <si>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</si>
  <si>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</si>
  <si>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</si>
  <si>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</si>
  <si>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</si>
  <si>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</si>
  <si>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</si>
  <si>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</si>
  <si>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</si>
  <si>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</si>
  <si>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</si>
  <si>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</si>
  <si>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</si>
  <si>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</si>
  <si>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</si>
  <si>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</si>
  <si>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</si>
  <si>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</si>
  <si>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</si>
  <si>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</si>
  <si>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</si>
  <si>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</si>
  <si>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</si>
  <si>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</si>
  <si>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</si>
  <si>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</si>
  <si>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</si>
  <si>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</si>
  <si>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</si>
  <si>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</si>
  <si>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</si>
  <si>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</si>
  <si>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</si>
  <si>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</si>
  <si>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</si>
  <si>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</si>
  <si>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</si>
  <si>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</si>
  <si>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</si>
  <si>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</si>
  <si>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</si>
  <si>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</si>
  <si>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</si>
  <si>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</si>
  <si>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</si>
  <si>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</si>
  <si>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</si>
  <si>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</si>
  <si>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</si>
  <si>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</si>
  <si>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</si>
  <si>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</si>
  <si>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</si>
  <si>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</si>
  <si>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</si>
  <si>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</si>
  <si>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</si>
  <si>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</si>
  <si>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</si>
  <si>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</si>
  <si>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</si>
  <si>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</si>
  <si>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</si>
  <si>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</si>
  <si>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</si>
  <si>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</si>
  <si>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</si>
  <si>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</si>
  <si>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</si>
  <si>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</si>
  <si>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</si>
  <si>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</si>
  <si>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</si>
  <si>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</si>
  <si>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</si>
  <si>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</si>
  <si>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</si>
  <si>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</si>
  <si>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</si>
  <si>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</si>
  <si>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</si>
  <si>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</si>
  <si>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</si>
  <si>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</si>
  <si>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</si>
  <si>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</si>
  <si>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</si>
  <si>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</si>
  <si>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</si>
  <si>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</si>
  <si>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</si>
  <si>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</si>
  <si>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</si>
  <si>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</si>
  <si>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</si>
  <si>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</si>
  <si>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</si>
  <si>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</si>
  <si>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</si>
  <si>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</si>
  <si>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</si>
  <si>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</si>
  <si>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</si>
  <si>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</si>
  <si>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</si>
  <si>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</si>
  <si>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</si>
  <si>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</si>
  <si>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</si>
  <si>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</si>
  <si>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</si>
  <si>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</si>
  <si>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</si>
  <si>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</si>
  <si>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</si>
  <si>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</si>
  <si>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</si>
  <si>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</si>
  <si>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</si>
  <si>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</si>
  <si>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</si>
  <si>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</si>
  <si>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</si>
  <si>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</si>
  <si>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</si>
  <si>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</si>
  <si>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</si>
  <si>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</si>
  <si>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</si>
  <si>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</si>
  <si>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</si>
  <si>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</si>
  <si>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</si>
  <si>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</si>
  <si>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</si>
  <si>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</si>
  <si>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</si>
  <si>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</si>
  <si>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</si>
  <si>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</si>
  <si>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</si>
  <si>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</si>
  <si>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</si>
  <si>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</si>
  <si>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</si>
  <si>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</si>
  <si>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</si>
  <si>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</si>
  <si>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</si>
  <si>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</si>
  <si>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</si>
  <si>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</si>
  <si>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</si>
  <si>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</si>
  <si>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</si>
  <si>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</si>
  <si>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</si>
  <si>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</si>
  <si>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</si>
  <si>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</si>
  <si>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</si>
  <si>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</si>
  <si>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</si>
  <si>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</si>
  <si>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</si>
  <si>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</si>
  <si>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</si>
  <si>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</si>
  <si>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</si>
  <si>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</si>
  <si>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</si>
  <si>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</si>
  <si>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</si>
  <si>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</si>
  <si>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</si>
  <si>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</si>
  <si>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</si>
  <si>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</si>
  <si>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</si>
  <si>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</si>
  <si>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</si>
  <si>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</si>
  <si>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</si>
  <si>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</si>
  <si>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</si>
  <si>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</si>
  <si>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</si>
  <si>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</si>
  <si>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</si>
  <si>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</si>
  <si>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</si>
  <si>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</si>
  <si>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</si>
  <si>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</si>
  <si>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</si>
  <si>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</si>
  <si>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</si>
  <si>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</si>
  <si>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</si>
  <si>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</si>
  <si>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</si>
  <si>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</si>
  <si>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</si>
  <si>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</si>
  <si>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</si>
  <si>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</si>
  <si>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</si>
  <si>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</si>
  <si>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</si>
  <si>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</si>
  <si>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</si>
  <si>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</si>
  <si>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</si>
  <si>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</si>
  <si>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</si>
  <si>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</si>
  <si>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</si>
  <si>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</si>
  <si>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</si>
  <si>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</si>
  <si>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</si>
  <si>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</si>
  <si>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</si>
  <si>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</si>
  <si>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</si>
  <si>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</si>
  <si>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</si>
  <si>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</si>
  <si>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</si>
  <si>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</si>
  <si>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</si>
  <si>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</si>
  <si>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</si>
  <si>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</si>
  <si>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</si>
  <si>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</si>
  <si>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</si>
  <si>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</si>
  <si>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</si>
  <si>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</si>
  <si>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</si>
  <si>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</si>
  <si>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</si>
  <si>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</si>
  <si>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</si>
  <si>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</si>
  <si>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</si>
  <si>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</si>
  <si>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</si>
  <si>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</si>
  <si>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</si>
  <si>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</si>
  <si>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</si>
  <si>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</si>
  <si>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</si>
  <si>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</si>
  <si>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</si>
  <si>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</si>
  <si>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</si>
  <si>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</si>
  <si>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</si>
  <si>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</si>
  <si>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</si>
  <si>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</si>
  <si>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</si>
  <si>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</si>
  <si>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</si>
  <si>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</si>
  <si>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</si>
  <si>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</si>
  <si>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</si>
  <si>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</si>
  <si>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</si>
  <si>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</si>
  <si>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</si>
  <si>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</si>
  <si>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</si>
  <si>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</si>
  <si>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</si>
  <si>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</si>
  <si>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</si>
  <si>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</si>
  <si>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</si>
  <si>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</si>
  <si>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</si>
  <si>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</si>
  <si>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</si>
  <si>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</si>
  <si>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</si>
  <si>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</si>
  <si>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</si>
  <si>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</si>
  <si>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</si>
  <si>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</si>
  <si>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</si>
  <si>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</si>
  <si>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</si>
  <si>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</si>
  <si>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</si>
  <si>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</si>
  <si>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</si>
  <si>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</si>
  <si>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</si>
  <si>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</si>
  <si>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</si>
  <si>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</si>
  <si>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</si>
  <si>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</si>
  <si>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</si>
  <si>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</si>
  <si>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</si>
  <si>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</si>
  <si>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</si>
  <si>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</si>
  <si>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</si>
  <si>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</si>
  <si>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</si>
  <si>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</si>
  <si>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</si>
  <si>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</si>
  <si>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</si>
  <si>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</si>
  <si>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</si>
  <si>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</si>
  <si>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</si>
  <si>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</si>
  <si>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</si>
  <si>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</si>
  <si>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</si>
  <si>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</si>
  <si>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</si>
  <si>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</si>
  <si>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</si>
  <si>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</si>
  <si>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</si>
  <si>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</si>
  <si>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</si>
  <si>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</si>
  <si>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</si>
  <si>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</si>
  <si>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</si>
  <si>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</si>
  <si>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</si>
  <si>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</si>
  <si>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</si>
  <si>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</si>
  <si>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</si>
  <si>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</si>
  <si>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</si>
  <si>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</si>
  <si>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</si>
  <si>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</si>
  <si>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</si>
  <si>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</si>
  <si>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</si>
  <si>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</si>
  <si>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</si>
  <si>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</si>
  <si>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</si>
  <si>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</si>
  <si>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</si>
  <si>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</si>
  <si>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</si>
  <si>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</si>
  <si>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</si>
  <si>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</si>
  <si>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</si>
  <si>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</si>
  <si>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</si>
  <si>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</si>
  <si>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</si>
  <si>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</si>
  <si>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</si>
  <si>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</si>
  <si>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</si>
  <si>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</si>
  <si>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</si>
  <si>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</si>
  <si>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</si>
  <si>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</si>
  <si>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</si>
  <si>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</si>
  <si>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</si>
  <si>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</si>
  <si>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</si>
  <si>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</si>
  <si>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</si>
  <si>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</si>
  <si>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</si>
  <si>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</si>
  <si>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</si>
  <si>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</si>
  <si>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</si>
  <si>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</si>
  <si>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</si>
  <si>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</si>
  <si>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</si>
  <si>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</si>
  <si>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</si>
  <si>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</si>
  <si>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</si>
  <si>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</si>
  <si>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</si>
  <si>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</si>
  <si>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</si>
  <si>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</si>
  <si>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</si>
  <si>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</si>
  <si>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</si>
  <si>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</si>
  <si>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</si>
  <si>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</si>
  <si>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</si>
  <si>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</si>
  <si>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</si>
  <si>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</si>
  <si>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</si>
  <si>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</si>
  <si>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</si>
  <si>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</si>
  <si>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</si>
  <si>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</si>
  <si>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</si>
  <si>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</si>
  <si>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</si>
  <si>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</si>
  <si>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</si>
  <si>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</si>
  <si>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</si>
  <si>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</si>
  <si>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</si>
  <si>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</si>
  <si>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</si>
  <si>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</si>
  <si>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</si>
  <si>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</si>
  <si>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</si>
  <si>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</si>
  <si>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</si>
  <si>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</si>
  <si>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</si>
  <si>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</si>
  <si>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</si>
  <si>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</si>
  <si>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</si>
  <si>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</si>
  <si>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</si>
  <si>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</si>
  <si>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</si>
  <si>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</si>
  <si>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</si>
  <si>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</si>
  <si>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</si>
  <si>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</si>
  <si>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</si>
  <si>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</si>
  <si>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</si>
  <si>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</si>
  <si>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</si>
  <si>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</si>
  <si>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</si>
  <si>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</si>
  <si>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</si>
  <si>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</si>
  <si>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</si>
  <si>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</si>
  <si>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</si>
  <si>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</si>
  <si>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</si>
  <si>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</si>
  <si>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</si>
  <si>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</si>
  <si>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</si>
  <si>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</si>
  <si>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</si>
  <si>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</si>
  <si>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</si>
  <si>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</si>
  <si>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</si>
  <si>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</si>
  <si>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</si>
  <si>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</si>
  <si>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</si>
  <si>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</si>
  <si>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</si>
  <si>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</si>
  <si>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</si>
  <si>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</si>
  <si>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</si>
  <si>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</si>
  <si>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</si>
  <si>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</si>
  <si>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</si>
  <si>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</si>
  <si>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</si>
  <si>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</si>
  <si>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</si>
  <si>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</si>
  <si>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</si>
  <si>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</si>
  <si>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</si>
  <si>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</si>
  <si>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</si>
  <si>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</si>
  <si>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</si>
  <si>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</si>
  <si>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</si>
  <si>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</si>
  <si>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</si>
  <si>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</si>
  <si>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</si>
  <si>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</si>
  <si>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</si>
  <si>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</si>
  <si>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</si>
  <si>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</si>
  <si>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</si>
  <si>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</si>
  <si>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</si>
  <si>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</si>
  <si>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</si>
  <si>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</si>
  <si>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</si>
  <si>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</si>
  <si>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</si>
  <si>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</si>
  <si>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</si>
  <si>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</si>
  <si>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</si>
  <si>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</si>
  <si>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</si>
  <si>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</si>
  <si>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</si>
  <si>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</si>
  <si>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</si>
  <si>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</si>
  <si>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</si>
  <si>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</si>
  <si>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</si>
  <si>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</si>
  <si>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</si>
  <si>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</si>
  <si>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</si>
  <si>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</si>
  <si>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</si>
  <si>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</si>
  <si>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</si>
  <si>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</si>
  <si>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</si>
  <si>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</si>
  <si>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</si>
  <si>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</si>
  <si>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</si>
  <si>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</si>
  <si>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</si>
  <si>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</si>
  <si>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</si>
  <si>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</si>
  <si>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</si>
  <si>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</si>
  <si>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</si>
  <si>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</si>
  <si>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</si>
  <si>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</si>
  <si>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</si>
  <si>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</si>
  <si>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</si>
  <si>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</si>
  <si>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</si>
  <si>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</si>
  <si>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</si>
  <si>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</si>
  <si>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</si>
  <si>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</si>
  <si>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</si>
  <si>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</si>
  <si>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</si>
  <si>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</si>
  <si>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</si>
  <si>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</si>
  <si>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</si>
  <si>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</si>
  <si>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</si>
  <si>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</si>
  <si>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</si>
  <si>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</si>
  <si>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</si>
  <si>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</si>
  <si>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</si>
  <si>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</si>
  <si>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</si>
  <si>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</si>
  <si>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</si>
  <si>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</si>
  <si>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</si>
  <si>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</si>
  <si>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</si>
  <si>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</si>
  <si>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</si>
  <si>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</si>
  <si>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</si>
  <si>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</si>
  <si>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</si>
  <si>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</si>
  <si>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</si>
  <si>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</si>
  <si>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</si>
  <si>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</si>
  <si>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</si>
  <si>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</si>
  <si>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</si>
  <si>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</si>
  <si>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</si>
  <si>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</si>
  <si>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</si>
  <si>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</si>
  <si>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</si>
  <si>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</si>
  <si>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</si>
  <si>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</si>
  <si>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</si>
  <si>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</si>
  <si>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</si>
  <si>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</si>
  <si>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</si>
  <si>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</si>
  <si>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</si>
  <si>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</si>
  <si>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</si>
  <si>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</si>
  <si>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</si>
  <si>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</si>
  <si>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</si>
  <si>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</si>
  <si>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</si>
  <si>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</si>
  <si>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</si>
  <si>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</si>
  <si>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</si>
  <si>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</si>
  <si>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</si>
  <si>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</si>
  <si>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</si>
  <si>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</si>
  <si>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</si>
  <si>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</si>
  <si>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</si>
  <si>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</si>
  <si>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</si>
  <si>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</si>
  <si>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</si>
  <si>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</si>
  <si>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</si>
  <si>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</si>
  <si>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</si>
  <si>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</si>
  <si>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</si>
  <si>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</si>
  <si>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</si>
  <si>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</si>
  <si>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</si>
  <si>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</si>
  <si>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</si>
  <si>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</si>
  <si>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</si>
  <si>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</si>
  <si>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</si>
  <si>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</si>
  <si>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</si>
  <si>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</si>
  <si>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</si>
  <si>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</si>
  <si>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</si>
  <si>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</si>
  <si>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</si>
  <si>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</si>
  <si>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</si>
  <si>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</si>
  <si>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</si>
  <si>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</si>
  <si>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</si>
  <si>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</si>
  <si>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</si>
  <si>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</si>
  <si>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</si>
  <si>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</si>
  <si>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</si>
  <si>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</si>
  <si>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</si>
  <si>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</si>
  <si>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</si>
  <si>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</si>
  <si>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</si>
  <si>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</si>
  <si>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</si>
  <si>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</si>
  <si>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</si>
  <si>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</si>
  <si>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</si>
  <si>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</si>
  <si>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</si>
  <si>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</si>
  <si>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</si>
  <si>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</si>
  <si>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</si>
  <si>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</si>
  <si>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</si>
  <si>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</si>
  <si>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</si>
  <si>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</si>
  <si>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</si>
  <si>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</si>
  <si>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</si>
  <si>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</si>
  <si>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</si>
  <si>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</si>
  <si>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</si>
  <si>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</si>
  <si>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</si>
  <si>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</si>
  <si>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</si>
  <si>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</si>
  <si>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</si>
  <si>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</si>
  <si>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</si>
  <si>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</si>
  <si>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</si>
  <si>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</si>
  <si>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</si>
  <si>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</si>
  <si>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</si>
  <si>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</si>
  <si>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</si>
  <si>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</si>
  <si>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</si>
  <si>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</si>
  <si>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</si>
  <si>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</si>
  <si>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</si>
  <si>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</si>
  <si>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</si>
  <si>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</si>
  <si>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</si>
  <si>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</si>
  <si>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</si>
  <si>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</si>
  <si>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</si>
  <si>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</si>
  <si>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</si>
  <si>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</si>
  <si>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</si>
  <si>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</si>
  <si>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</si>
  <si>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</si>
  <si>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</si>
  <si>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</si>
  <si>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</si>
  <si>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</si>
  <si>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</si>
  <si>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</si>
  <si>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</si>
  <si>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</si>
  <si>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</si>
  <si>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</si>
  <si>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</si>
  <si>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</si>
  <si>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</si>
  <si>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</si>
  <si>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</si>
  <si>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</si>
  <si>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</si>
  <si>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</si>
  <si>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</si>
  <si>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</si>
  <si>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</si>
  <si>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</si>
  <si>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</si>
  <si>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</si>
  <si>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</si>
  <si>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</si>
  <si>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</si>
  <si>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</si>
  <si>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</si>
  <si>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</si>
  <si>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</si>
  <si>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</si>
  <si>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</si>
  <si>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</si>
  <si>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</si>
  <si>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</si>
  <si>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</si>
  <si>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</si>
  <si>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</si>
  <si>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</si>
  <si>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</si>
  <si>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</si>
  <si>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</si>
  <si>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</si>
  <si>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</si>
  <si>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</si>
  <si>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</si>
  <si>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</si>
  <si>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</si>
  <si>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</si>
  <si>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</si>
  <si>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</si>
  <si>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</si>
  <si>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</si>
  <si>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</si>
  <si>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</si>
  <si>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</si>
  <si>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</si>
  <si>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</si>
  <si>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</si>
  <si>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</si>
  <si>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</si>
  <si>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</si>
  <si>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</si>
  <si>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</si>
  <si>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</si>
  <si>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</si>
  <si>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</si>
  <si>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</si>
  <si>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</si>
  <si>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</si>
  <si>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</si>
  <si>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</si>
  <si>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</si>
  <si>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</si>
  <si>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</si>
  <si>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</si>
  <si>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</si>
  <si>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</si>
  <si>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</si>
  <si>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</si>
  <si>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</si>
  <si>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</si>
  <si>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</si>
  <si>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</si>
  <si>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</si>
  <si>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</si>
  <si>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</si>
  <si>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</si>
  <si>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</si>
  <si>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</si>
  <si>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</si>
  <si>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</si>
  <si>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</si>
  <si>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</si>
  <si>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</si>
  <si>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</si>
  <si>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</si>
  <si>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</si>
  <si>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</si>
  <si>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</si>
  <si>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</si>
  <si>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</si>
  <si>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</si>
  <si>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</si>
  <si>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</si>
  <si>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</si>
  <si>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</si>
  <si>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</si>
  <si>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</si>
  <si>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</si>
  <si>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</si>
  <si>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</si>
  <si>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</si>
  <si>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</si>
  <si>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</si>
  <si>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</si>
  <si>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</si>
  <si>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</si>
  <si>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</si>
  <si>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</si>
  <si>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</si>
  <si>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</si>
  <si>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</si>
  <si>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</si>
  <si>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</si>
  <si>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</si>
  <si>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</si>
  <si>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</si>
  <si>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</si>
  <si>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</si>
  <si>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</si>
  <si>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</si>
  <si>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</si>
  <si>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</si>
  <si>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</si>
  <si>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</si>
  <si>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</si>
  <si>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</si>
  <si>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</si>
  <si>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</si>
  <si>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</si>
  <si>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</si>
  <si>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</si>
  <si>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</si>
  <si>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</si>
  <si>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</si>
  <si>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</si>
  <si>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</si>
  <si>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</si>
  <si>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</si>
  <si>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</si>
  <si>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</si>
  <si>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</si>
  <si>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</si>
  <si>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</si>
  <si>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</si>
  <si>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</si>
  <si>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</si>
  <si>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</si>
  <si>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</si>
  <si>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</si>
  <si>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</si>
  <si>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</si>
  <si>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</si>
  <si>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</si>
  <si>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</si>
  <si>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</si>
  <si>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</si>
  <si>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</si>
  <si>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</si>
  <si>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</si>
  <si>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</si>
  <si>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</si>
  <si>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</si>
  <si>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</si>
  <si>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</si>
  <si>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</si>
  <si>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</si>
  <si>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</si>
  <si>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</si>
  <si>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</si>
  <si>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</si>
  <si>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</si>
  <si>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</si>
  <si>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</si>
  <si>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</si>
  <si>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</si>
  <si>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</si>
  <si>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</si>
  <si>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</si>
  <si>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</si>
  <si>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</si>
  <si>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</si>
  <si>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</si>
  <si>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</si>
  <si>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</si>
  <si>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</si>
  <si>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</si>
  <si>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</si>
  <si>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</si>
  <si>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</si>
  <si>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</si>
  <si>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</si>
  <si>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</si>
  <si>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</si>
  <si>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</si>
  <si>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</si>
  <si>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</si>
  <si>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</si>
  <si>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</si>
  <si>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</si>
  <si>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</si>
  <si>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</si>
  <si>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</si>
  <si>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</si>
  <si>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</si>
  <si>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</si>
  <si>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</si>
  <si>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</si>
  <si>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</si>
  <si>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</si>
  <si>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</si>
  <si>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</si>
  <si>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</si>
  <si>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</si>
  <si>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</si>
  <si>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</si>
  <si>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</si>
  <si>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</si>
  <si>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</si>
  <si>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</si>
  <si>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</si>
  <si>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</si>
  <si>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</si>
  <si>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</si>
  <si>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</si>
  <si>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</si>
  <si>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</si>
  <si>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</si>
  <si>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</si>
  <si>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</si>
  <si>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</si>
  <si>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</si>
  <si>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</si>
  <si>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</si>
  <si>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</si>
  <si>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</si>
  <si>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</si>
  <si>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</si>
  <si>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</si>
  <si>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</si>
  <si>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</si>
  <si>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</si>
  <si>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</si>
  <si>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</si>
  <si>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</si>
  <si>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</si>
  <si>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</si>
  <si>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</si>
  <si>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</si>
  <si>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</si>
  <si>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</si>
  <si>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</si>
  <si>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</si>
  <si>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</si>
  <si>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</si>
  <si>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</si>
  <si>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</si>
  <si>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</si>
  <si>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</si>
  <si>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</si>
  <si>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</si>
  <si>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</si>
  <si>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</si>
  <si>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</si>
  <si>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</si>
  <si>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</si>
  <si>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</si>
  <si>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</si>
  <si>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</si>
  <si>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</si>
  <si>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</si>
  <si>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</si>
  <si>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</si>
  <si>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</si>
  <si>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</si>
  <si>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</si>
  <si>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</si>
  <si>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</si>
  <si>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</si>
  <si>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</si>
  <si>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</si>
  <si>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</si>
  <si>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</si>
  <si>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</si>
  <si>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</si>
  <si>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</si>
  <si>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</si>
  <si>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</si>
  <si>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</si>
  <si>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</si>
  <si>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</si>
  <si>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</si>
  <si>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</si>
  <si>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</si>
  <si>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</si>
  <si>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</si>
  <si>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</si>
  <si>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</si>
  <si>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</si>
  <si>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</si>
  <si>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</si>
  <si>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</si>
  <si>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</si>
  <si>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</si>
  <si>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</si>
  <si>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</si>
  <si>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</si>
  <si>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</si>
  <si>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</si>
  <si>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</si>
  <si>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</si>
  <si>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</si>
  <si>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</si>
  <si>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</si>
  <si>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</si>
  <si>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</si>
  <si>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</si>
  <si>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</si>
  <si>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</si>
  <si>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</si>
  <si>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</si>
  <si>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</si>
  <si>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</si>
  <si>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</si>
  <si>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</si>
  <si>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</si>
  <si>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</si>
  <si>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</si>
  <si>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</si>
  <si>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</si>
  <si>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</si>
  <si>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</si>
  <si>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</si>
  <si>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</si>
  <si>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</si>
  <si>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</si>
  <si>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</si>
  <si>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</si>
  <si>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</si>
  <si>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</si>
  <si>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</si>
  <si>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</si>
  <si>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</si>
  <si>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</si>
  <si>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</si>
  <si>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</si>
  <si>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</si>
  <si>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</si>
  <si>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</si>
  <si>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</si>
  <si>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</si>
  <si>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</si>
  <si>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</si>
  <si>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</si>
  <si>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</si>
  <si>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</si>
  <si>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</si>
  <si>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</si>
  <si>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</si>
  <si>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</si>
  <si>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</si>
  <si>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</si>
  <si>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</si>
  <si>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</si>
  <si>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</si>
  <si>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</si>
  <si>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</si>
  <si>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</si>
  <si>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</si>
  <si>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</si>
  <si>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</si>
  <si>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</si>
  <si>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</si>
  <si>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</si>
  <si>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</si>
  <si>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</si>
  <si>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</si>
  <si>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</si>
  <si>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</si>
  <si>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</si>
  <si>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</si>
  <si>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</si>
  <si>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</si>
  <si>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</si>
  <si>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</si>
  <si>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</si>
  <si>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</si>
  <si>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</si>
  <si>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</si>
  <si>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</si>
  <si>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</si>
  <si>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</si>
  <si>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</si>
  <si>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</si>
  <si>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</si>
  <si>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</si>
  <si>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</si>
  <si>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</si>
  <si>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</si>
  <si>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</si>
  <si>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</si>
  <si>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</si>
  <si>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</si>
  <si>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</si>
  <si>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</si>
  <si>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</si>
  <si>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</si>
  <si>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</si>
  <si>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</si>
  <si>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</si>
  <si>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</si>
  <si>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</si>
  <si>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</si>
  <si>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</si>
  <si>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</si>
  <si>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</si>
  <si>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</si>
  <si>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</si>
  <si>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</si>
  <si>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</si>
  <si>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</si>
  <si>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</si>
  <si>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</si>
  <si>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</si>
  <si>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</si>
  <si>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</si>
  <si>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</si>
  <si>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</si>
  <si>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</si>
  <si>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</si>
  <si>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</si>
  <si>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</si>
  <si>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</si>
  <si>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</si>
  <si>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</si>
  <si>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</si>
  <si>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</si>
  <si>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</si>
  <si>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</si>
  <si>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</si>
  <si>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</si>
  <si>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</si>
  <si>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</si>
  <si>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</si>
  <si>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</si>
  <si>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</si>
  <si>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</si>
  <si>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</si>
  <si>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</si>
  <si>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</si>
  <si>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</si>
  <si>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</si>
  <si>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</si>
  <si>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</si>
  <si>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</si>
  <si>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</si>
  <si>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</si>
  <si>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</si>
  <si>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</si>
  <si>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</si>
  <si>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</si>
  <si>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</si>
  <si>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</si>
  <si>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</si>
  <si>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</si>
  <si>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</si>
  <si>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</si>
  <si>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</si>
  <si>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</si>
  <si>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</si>
  <si>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</si>
  <si>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</si>
  <si>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</si>
  <si>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</si>
  <si>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</si>
  <si>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</si>
  <si>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</si>
  <si>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</si>
  <si>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</si>
  <si>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</si>
  <si>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</si>
  <si>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</si>
  <si>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</si>
  <si>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</si>
  <si>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</si>
  <si>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</si>
  <si>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</si>
  <si>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</si>
  <si>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</si>
  <si>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</si>
  <si>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</si>
  <si>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</si>
  <si>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</si>
  <si>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</si>
  <si>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</si>
  <si>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</si>
  <si>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</si>
  <si>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</si>
  <si>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</si>
  <si>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</si>
  <si>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</si>
  <si>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</si>
  <si>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</si>
  <si>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</si>
  <si>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</si>
  <si>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</si>
  <si>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</si>
  <si>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</si>
  <si>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</si>
  <si>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</si>
  <si>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</si>
  <si>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</si>
  <si>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</si>
  <si>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</si>
  <si>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</si>
  <si>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</si>
  <si>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</si>
  <si>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</si>
  <si>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</si>
  <si>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</si>
  <si>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</si>
  <si>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</si>
  <si>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</si>
  <si>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</si>
  <si>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</si>
  <si>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</si>
  <si>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</si>
  <si>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</si>
  <si>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</si>
  <si>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</si>
  <si>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</si>
  <si>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</si>
  <si>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</si>
  <si>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</si>
  <si>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</si>
  <si>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</si>
  <si>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</si>
  <si>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</si>
  <si>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</si>
  <si>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</si>
  <si>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</si>
  <si>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</si>
  <si>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</si>
  <si>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</si>
  <si>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</si>
  <si>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</si>
  <si>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</si>
  <si>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</si>
  <si>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</si>
  <si>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</si>
  <si>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</si>
  <si>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</si>
  <si>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</si>
  <si>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</si>
  <si>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</si>
  <si>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</si>
  <si>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</si>
  <si>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</si>
  <si>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</si>
  <si>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</si>
  <si>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</si>
  <si>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</si>
  <si>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</si>
  <si>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</si>
  <si>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</si>
  <si>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</si>
  <si>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</si>
  <si>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</si>
  <si>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</si>
  <si>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</si>
  <si>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</si>
  <si>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</si>
  <si>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</si>
  <si>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</si>
  <si>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</si>
  <si>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</si>
  <si>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</si>
  <si>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</si>
  <si>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</si>
  <si>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</si>
  <si>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</si>
  <si>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</si>
  <si>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</si>
  <si>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</si>
  <si>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</si>
  <si>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</si>
  <si>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</si>
  <si>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</si>
  <si>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</si>
  <si>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</si>
  <si>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</si>
  <si>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</si>
  <si>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</si>
  <si>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</si>
  <si>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</si>
  <si>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</si>
  <si>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</si>
  <si>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</si>
  <si>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</si>
  <si>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</si>
  <si>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</si>
  <si>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</si>
  <si>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</si>
  <si>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</si>
  <si>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</si>
  <si>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</si>
  <si>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</si>
  <si>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</si>
  <si>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</si>
  <si>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</si>
  <si>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</si>
  <si>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</si>
  <si>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</si>
  <si>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</si>
  <si>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</si>
  <si>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</si>
  <si>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</si>
  <si>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</si>
  <si>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</si>
  <si>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</si>
  <si>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</si>
  <si>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</si>
  <si>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</si>
  <si>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</si>
  <si>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</si>
  <si>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</si>
  <si>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</si>
  <si>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</si>
  <si>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</si>
  <si>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</si>
  <si>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</si>
  <si>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</si>
  <si>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</si>
  <si>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</si>
  <si>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</si>
  <si>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</si>
  <si>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</si>
  <si>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</si>
  <si>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</si>
  <si>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</si>
  <si>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</si>
  <si>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</si>
  <si>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</si>
  <si>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</si>
  <si>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</si>
  <si>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</si>
  <si>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</si>
  <si>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</si>
  <si>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</si>
  <si>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</si>
  <si>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</si>
  <si>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</si>
  <si>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</si>
  <si>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</si>
  <si>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</si>
  <si>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</si>
  <si>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</si>
  <si>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</si>
  <si>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</si>
  <si>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</si>
  <si>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</si>
  <si>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</si>
  <si>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</si>
  <si>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</si>
  <si>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</si>
  <si>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</si>
  <si>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</si>
  <si>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</si>
  <si>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</si>
  <si>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</si>
  <si>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</si>
  <si>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</si>
  <si>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</si>
  <si>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</si>
  <si>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</si>
  <si>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</si>
  <si>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</si>
  <si>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</si>
  <si>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</si>
  <si>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</si>
  <si>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</si>
  <si>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</si>
  <si>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</si>
  <si>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</si>
  <si>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</si>
  <si>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</si>
  <si>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</si>
  <si>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</si>
  <si>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</si>
  <si>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</si>
  <si>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</si>
  <si>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</si>
  <si>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</si>
  <si>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</si>
  <si>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</si>
  <si>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</si>
  <si>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</si>
  <si>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</si>
  <si>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</si>
  <si>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</si>
  <si>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</si>
  <si>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</si>
  <si>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</si>
  <si>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</si>
  <si>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</si>
  <si>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</si>
  <si>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</si>
  <si>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</si>
  <si>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</si>
  <si>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</si>
  <si>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</si>
  <si>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</si>
  <si>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</si>
  <si>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</si>
  <si>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</si>
  <si>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</si>
  <si>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</si>
  <si>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</si>
  <si>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</si>
  <si>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</si>
  <si>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</si>
  <si>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</si>
  <si>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</si>
  <si>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</si>
  <si>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</si>
  <si>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</si>
  <si>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</si>
  <si>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</si>
  <si>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</si>
  <si>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</si>
  <si>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</si>
  <si>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</si>
  <si>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</si>
  <si>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</si>
  <si>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</si>
  <si>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</si>
  <si>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</si>
  <si>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</si>
  <si>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</si>
  <si>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</si>
  <si>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</si>
  <si>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</si>
  <si>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</si>
  <si>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</si>
  <si>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</si>
  <si>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</si>
  <si>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</si>
  <si>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</si>
  <si>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</si>
  <si>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</si>
  <si>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</si>
  <si>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</si>
  <si>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</si>
  <si>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</si>
  <si>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</si>
  <si>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</si>
  <si>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</si>
  <si>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</si>
  <si>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</si>
  <si>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</si>
  <si>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</si>
  <si>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</si>
  <si>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</si>
  <si>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</si>
  <si>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</si>
  <si>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</si>
  <si>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</si>
  <si>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</si>
  <si>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</si>
  <si>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</si>
  <si>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</si>
  <si>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</si>
  <si>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</si>
  <si>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</si>
  <si>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</si>
  <si>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</si>
  <si>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</si>
  <si>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</si>
  <si>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</si>
  <si>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</si>
  <si>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</si>
  <si>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</si>
  <si>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</si>
  <si>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</si>
  <si>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</si>
  <si>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</si>
  <si>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</si>
  <si>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</si>
  <si>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</si>
  <si>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</si>
  <si>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</si>
  <si>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</si>
  <si>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</si>
  <si>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</si>
  <si>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</si>
  <si>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</si>
  <si>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</si>
  <si>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</si>
  <si>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</si>
  <si>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</si>
  <si>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</si>
  <si>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</si>
  <si>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</si>
  <si>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</si>
  <si>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</si>
  <si>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</si>
  <si>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</si>
  <si>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</si>
  <si>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</si>
  <si>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</si>
  <si>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</si>
  <si>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</si>
  <si>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</si>
  <si>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</si>
  <si>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</si>
  <si>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</si>
  <si>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</si>
  <si>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</si>
  <si>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</si>
  <si>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</si>
  <si>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</si>
  <si>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</si>
  <si>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</si>
  <si>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</si>
  <si>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</si>
  <si>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</si>
  <si>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</si>
  <si>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</si>
  <si>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</si>
  <si>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</si>
  <si>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</si>
  <si>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</si>
  <si>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</si>
  <si>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</si>
  <si>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</si>
  <si>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</si>
  <si>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</si>
  <si>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</si>
  <si>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</si>
  <si>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</si>
  <si>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</si>
  <si>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</si>
  <si>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</si>
  <si>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</si>
  <si>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</si>
  <si>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</si>
  <si>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</si>
  <si>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</si>
  <si>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</si>
  <si>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</si>
  <si>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</si>
  <si>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</si>
  <si>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</si>
  <si>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</si>
  <si>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</si>
  <si>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</si>
  <si>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</si>
  <si>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</si>
  <si>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</si>
  <si>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</si>
  <si>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</si>
  <si>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</si>
  <si>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</si>
  <si>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</si>
  <si>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</si>
  <si>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</si>
  <si>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</si>
  <si>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</si>
  <si>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</si>
  <si>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</si>
  <si>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</si>
  <si>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</si>
  <si>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</si>
  <si>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</si>
  <si>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</si>
  <si>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</si>
  <si>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</si>
  <si>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</si>
  <si>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</si>
  <si>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</si>
  <si>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</si>
  <si>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</si>
  <si>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</si>
  <si>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</si>
  <si>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</si>
  <si>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</si>
  <si>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</si>
  <si>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</si>
  <si>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</si>
  <si>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</si>
  <si>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</si>
  <si>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</si>
  <si>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</si>
  <si>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</si>
  <si>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</si>
  <si>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</si>
  <si>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</si>
  <si>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</si>
  <si>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</si>
  <si>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</si>
  <si>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</si>
  <si>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</si>
  <si>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</si>
  <si>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</si>
  <si>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</si>
  <si>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</si>
  <si>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</si>
  <si>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</si>
  <si>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</si>
  <si>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</si>
  <si>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</si>
  <si>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</si>
  <si>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</si>
  <si>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</si>
  <si>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</si>
  <si>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</si>
  <si>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</si>
  <si>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</si>
  <si>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</si>
  <si>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</si>
  <si>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</si>
  <si>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</si>
  <si>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</si>
  <si>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</si>
  <si>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</si>
  <si>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</si>
  <si>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</si>
  <si>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</si>
  <si>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</si>
  <si>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</si>
  <si>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</si>
  <si>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</si>
  <si>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</si>
  <si>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</si>
  <si>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</si>
  <si>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</si>
  <si>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</si>
  <si>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</si>
  <si>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</si>
  <si>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</si>
  <si>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</si>
  <si>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</si>
  <si>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</si>
  <si>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</si>
  <si>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</si>
  <si>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</si>
  <si>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</si>
  <si>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</si>
  <si>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</si>
  <si>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</si>
  <si>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</si>
  <si>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</si>
  <si>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</si>
  <si>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</si>
  <si>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</si>
  <si>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</si>
  <si>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</si>
  <si>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</si>
  <si>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</si>
  <si>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</si>
  <si>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</si>
  <si>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</si>
  <si>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</si>
  <si>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</si>
  <si>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</si>
  <si>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</si>
  <si>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</si>
  <si>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</si>
  <si>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</si>
  <si>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</si>
  <si>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</si>
  <si>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</si>
  <si>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</si>
  <si>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</si>
  <si>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</si>
  <si>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</si>
  <si>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</si>
  <si>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</si>
  <si>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</si>
  <si>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</si>
  <si>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</si>
  <si>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</si>
  <si>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</si>
  <si>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</si>
  <si>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</si>
  <si>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</si>
  <si>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</si>
  <si>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</si>
  <si>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</si>
  <si>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</si>
  <si>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</si>
  <si>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</si>
  <si>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</si>
  <si>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</si>
  <si>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</si>
  <si>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</si>
  <si>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</si>
  <si>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</si>
  <si>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</si>
  <si>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</si>
  <si>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</si>
  <si>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</si>
  <si>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</si>
  <si>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</si>
  <si>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</si>
  <si>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</si>
  <si>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</si>
  <si>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</si>
  <si>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</si>
  <si>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</si>
  <si>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</si>
  <si>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</si>
  <si>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</si>
  <si>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</si>
  <si>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</si>
  <si>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</si>
  <si>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</si>
  <si>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</si>
  <si>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</si>
  <si>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</si>
  <si>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</si>
  <si>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</si>
  <si>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</si>
  <si>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</si>
  <si>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</si>
  <si>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</si>
  <si>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</si>
  <si>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</si>
  <si>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</si>
  <si>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</si>
  <si>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</si>
  <si>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</si>
  <si>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</si>
  <si>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</si>
  <si>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</si>
  <si>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</si>
  <si>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</si>
  <si>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</si>
  <si>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</si>
  <si>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</si>
  <si>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</si>
  <si>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</si>
  <si>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</si>
  <si>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</si>
  <si>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</si>
  <si>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</si>
  <si>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</si>
  <si>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</si>
  <si>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</si>
  <si>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</si>
  <si>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</si>
  <si>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</si>
  <si>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</si>
  <si>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</si>
  <si>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</si>
  <si>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</si>
  <si>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</si>
  <si>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</si>
  <si>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</si>
  <si>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</si>
  <si>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</si>
  <si>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</si>
  <si>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</si>
  <si>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</si>
  <si>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</si>
  <si>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</si>
  <si>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</si>
  <si>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</si>
  <si>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</si>
  <si>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</si>
  <si>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</si>
  <si>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</si>
  <si>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</si>
  <si>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</si>
  <si>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</si>
  <si>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</si>
  <si>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</si>
  <si>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</si>
  <si>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</si>
  <si>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</si>
  <si>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</si>
  <si>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</si>
  <si>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</si>
  <si>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</si>
  <si>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</si>
  <si>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</si>
  <si>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</si>
  <si>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</si>
  <si>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</si>
  <si>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</si>
  <si>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</si>
  <si>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</si>
  <si>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</si>
  <si>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</si>
  <si>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</si>
  <si>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</si>
  <si>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</si>
  <si>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</si>
  <si>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</si>
  <si>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</si>
  <si>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</si>
  <si>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</si>
  <si>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</si>
  <si>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</si>
  <si>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</si>
  <si>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</si>
  <si>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</si>
  <si>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</si>
  <si>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</si>
  <si>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</si>
  <si>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</si>
  <si>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</si>
  <si>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</si>
  <si>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</si>
  <si>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</si>
  <si>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</si>
  <si>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</si>
  <si>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</si>
  <si>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</si>
  <si>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</si>
  <si>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</si>
  <si>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</si>
  <si>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</si>
  <si>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</si>
  <si>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</si>
  <si>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</si>
  <si>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</si>
  <si>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</si>
  <si>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</si>
  <si>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</si>
  <si>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</si>
  <si>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</si>
  <si>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</si>
  <si>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</si>
  <si>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</si>
  <si>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</si>
  <si>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</si>
  <si>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</si>
  <si>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</si>
  <si>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</si>
  <si>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</si>
  <si>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</si>
  <si>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</si>
  <si>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</si>
  <si>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</si>
  <si>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</si>
  <si>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</si>
  <si>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</si>
  <si>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</si>
  <si>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</si>
  <si>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</si>
  <si>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</si>
  <si>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</si>
  <si>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</si>
  <si>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</si>
  <si>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</si>
  <si>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</si>
  <si>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</si>
  <si>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</si>
  <si>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</si>
  <si>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</si>
  <si>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</si>
  <si>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</si>
  <si>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</si>
  <si>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</si>
  <si>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</si>
  <si>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</si>
  <si>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</si>
  <si>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</si>
  <si>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</si>
  <si>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</si>
  <si>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</si>
  <si>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</si>
  <si>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</si>
  <si>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</si>
  <si>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</si>
  <si>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</si>
  <si>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</si>
  <si>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</si>
  <si>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</si>
  <si>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</si>
  <si>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</si>
  <si>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</si>
  <si>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</si>
  <si>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</si>
  <si>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</si>
  <si>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</si>
  <si>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</si>
  <si>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</si>
  <si>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</si>
  <si>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</si>
  <si>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</si>
  <si>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</si>
  <si>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</si>
  <si>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</si>
  <si>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</si>
  <si>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</si>
  <si>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</si>
  <si>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</si>
  <si>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</si>
  <si>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</si>
  <si>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</si>
  <si>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</si>
  <si>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</si>
  <si>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</si>
  <si>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</si>
  <si>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</si>
  <si>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</si>
  <si>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</si>
  <si>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</si>
  <si>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</si>
  <si>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</si>
  <si>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</si>
  <si>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</si>
  <si>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</si>
  <si>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</si>
  <si>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</si>
  <si>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</si>
  <si>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</si>
  <si>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</si>
  <si>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</si>
  <si>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</si>
  <si>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</si>
  <si>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</si>
  <si>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</si>
  <si>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</si>
  <si>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</si>
  <si>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</si>
  <si>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</si>
  <si>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</si>
  <si>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</si>
  <si>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</si>
  <si>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</si>
  <si>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</si>
  <si>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</si>
  <si>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</si>
  <si>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</si>
  <si>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</si>
  <si>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</si>
  <si>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</si>
  <si>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</si>
  <si>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</si>
  <si>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</si>
  <si>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</si>
  <si>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</si>
  <si>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</si>
  <si>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</si>
  <si>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</si>
  <si>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</si>
  <si>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</si>
  <si>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</si>
  <si>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</si>
  <si>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</si>
  <si>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</si>
  <si>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</si>
  <si>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</si>
  <si>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</si>
  <si>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</si>
  <si>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</si>
  <si>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</si>
  <si>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</si>
  <si>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</si>
  <si>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</si>
  <si>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</si>
  <si>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</si>
  <si>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</si>
  <si>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</si>
  <si>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</si>
  <si>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</si>
  <si>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</si>
  <si>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</si>
  <si>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</si>
  <si>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</si>
  <si>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</si>
  <si>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</si>
  <si>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</si>
  <si>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</si>
  <si>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</si>
  <si>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</si>
  <si>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</si>
  <si>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</si>
  <si>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</si>
  <si>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</si>
  <si>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</si>
  <si>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</si>
  <si>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</si>
  <si>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</si>
  <si>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</si>
  <si>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</si>
  <si>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</si>
  <si>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</si>
  <si>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</si>
  <si>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</si>
  <si>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</si>
  <si>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</si>
  <si>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</si>
  <si>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</si>
  <si>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</si>
  <si>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</si>
  <si>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</si>
  <si>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</si>
  <si>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</si>
  <si>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</si>
  <si>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</si>
  <si>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</si>
  <si>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</si>
  <si>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</si>
  <si>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</si>
  <si>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</si>
  <si>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</si>
  <si>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</si>
  <si>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</si>
  <si>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</si>
  <si>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</si>
  <si>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</si>
  <si>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</si>
  <si>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</si>
  <si>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</si>
  <si>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</si>
  <si>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</si>
  <si>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</si>
  <si>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</si>
  <si>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</si>
  <si>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</si>
  <si>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</si>
  <si>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</si>
  <si>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</si>
  <si>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</si>
  <si>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</si>
  <si>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</si>
  <si>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</si>
  <si>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</si>
  <si>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</si>
  <si>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</si>
  <si>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</si>
  <si>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</si>
  <si>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</si>
  <si>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</si>
  <si>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</si>
  <si>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</si>
  <si>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</si>
  <si>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</si>
  <si>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</si>
  <si>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</si>
  <si>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</si>
  <si>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</si>
  <si>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</si>
  <si>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</si>
  <si>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</si>
  <si>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</si>
  <si>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</si>
  <si>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</si>
  <si>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</si>
  <si>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</si>
  <si>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</si>
  <si>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</si>
  <si>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</si>
  <si>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</si>
  <si>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</si>
  <si>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</si>
  <si>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</si>
  <si>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</si>
  <si>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</si>
  <si>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</si>
  <si>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</si>
  <si>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</si>
  <si>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</si>
  <si>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</si>
  <si>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</si>
  <si>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</si>
  <si>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</si>
  <si>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</si>
  <si>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</si>
  <si>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</si>
  <si>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</si>
  <si>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</si>
  <si>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</si>
  <si>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</si>
  <si>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</si>
  <si>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</si>
  <si>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</si>
  <si>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</si>
  <si>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</si>
  <si>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</si>
  <si>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</si>
  <si>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</si>
  <si>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</si>
  <si>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</si>
  <si>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</si>
  <si>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</si>
  <si>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</si>
  <si>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</si>
  <si>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</si>
  <si>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</si>
  <si>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</si>
  <si>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</si>
  <si>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</si>
  <si>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</si>
  <si>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</si>
  <si>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</si>
  <si>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</si>
  <si>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</si>
  <si>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</si>
  <si>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</si>
  <si>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</si>
  <si>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</si>
  <si>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</si>
  <si>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</si>
  <si>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</si>
  <si>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</si>
  <si>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</si>
  <si>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</si>
  <si>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</si>
  <si>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</si>
  <si>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</si>
  <si>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</si>
  <si>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</si>
  <si>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</si>
  <si>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</si>
  <si>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</si>
  <si>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</si>
  <si>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</si>
  <si>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</si>
  <si>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</si>
  <si>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</si>
  <si>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</si>
  <si>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</si>
  <si>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</si>
  <si>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</si>
  <si>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</si>
  <si>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</si>
  <si>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</si>
  <si>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</si>
  <si>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</si>
  <si>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</si>
  <si>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</si>
  <si>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</si>
  <si>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</si>
  <si>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</si>
  <si>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</si>
  <si>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</si>
  <si>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</si>
  <si>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</si>
  <si>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</si>
  <si>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</si>
  <si>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</si>
  <si>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</si>
  <si>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</si>
  <si>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</si>
  <si>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</si>
  <si>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</si>
  <si>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</si>
  <si>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</si>
  <si>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</si>
  <si>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</si>
  <si>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</si>
  <si>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</si>
  <si>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</si>
  <si>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</si>
  <si>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</si>
  <si>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</si>
  <si>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</si>
  <si>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</si>
  <si>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</si>
  <si>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</si>
  <si>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</si>
  <si>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</si>
  <si>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</si>
  <si>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</si>
  <si>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</si>
  <si>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</si>
  <si>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</si>
  <si>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</si>
  <si>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</si>
  <si>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</si>
  <si>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</si>
  <si>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</si>
  <si>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</si>
  <si>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</si>
  <si>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</si>
  <si>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</si>
  <si>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</si>
  <si>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</si>
  <si>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</si>
  <si>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</si>
  <si>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</si>
  <si>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</si>
  <si>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</si>
  <si>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</si>
  <si>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</si>
  <si>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</si>
  <si>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</si>
  <si>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</si>
  <si>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</si>
  <si>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</si>
  <si>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</si>
  <si>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</si>
  <si>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</si>
  <si>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</si>
  <si>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</si>
  <si>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</si>
  <si>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</si>
  <si>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</si>
  <si>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</si>
  <si>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</si>
  <si>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</si>
  <si>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</si>
  <si>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</si>
  <si>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</si>
  <si>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</si>
  <si>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</si>
  <si>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</si>
  <si>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</si>
  <si>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</si>
  <si>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</si>
  <si>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</si>
  <si>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</si>
  <si>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</si>
  <si>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</si>
  <si>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</si>
  <si>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</si>
  <si>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</si>
  <si>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</si>
  <si>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</si>
  <si>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</si>
  <si>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</si>
  <si>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</si>
  <si>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</si>
  <si>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</si>
  <si>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</si>
  <si>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</si>
  <si>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</si>
  <si>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</si>
  <si>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</si>
  <si>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</si>
  <si>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</si>
  <si>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</si>
  <si>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</si>
  <si>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</si>
  <si>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</si>
  <si>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</si>
  <si>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</si>
  <si>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</si>
  <si>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</si>
  <si>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</si>
  <si>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</si>
  <si>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</si>
  <si>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</si>
  <si>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</si>
  <si>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</si>
  <si>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</si>
  <si>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</si>
  <si>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</si>
  <si>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</si>
  <si>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</si>
  <si>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</si>
  <si>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</si>
  <si>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</si>
  <si>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</si>
  <si>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</si>
  <si>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</si>
  <si>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</si>
  <si>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</si>
  <si>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</si>
  <si>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</si>
  <si>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</si>
  <si>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</si>
  <si>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</si>
  <si>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</si>
  <si>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</si>
  <si>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</si>
  <si>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</si>
  <si>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</si>
  <si>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</si>
  <si>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</si>
  <si>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</si>
  <si>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</si>
  <si>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</si>
  <si>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</si>
  <si>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</si>
  <si>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</si>
  <si>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</si>
  <si>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</si>
  <si>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</si>
  <si>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</si>
  <si>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</si>
  <si>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</si>
  <si>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</si>
  <si>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</si>
  <si>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</si>
  <si>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</si>
  <si>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</si>
  <si>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</si>
  <si>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</si>
  <si>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</si>
  <si>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</si>
  <si>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</si>
  <si>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</si>
  <si>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</si>
  <si>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</si>
  <si>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</si>
  <si>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</si>
  <si>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</si>
  <si>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</si>
  <si>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</si>
  <si>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</si>
  <si>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</si>
  <si>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</si>
  <si>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</si>
  <si>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</si>
  <si>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</si>
  <si>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</si>
  <si>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</si>
  <si>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</si>
  <si>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</si>
  <si>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</si>
  <si>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</si>
  <si>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</si>
  <si>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</si>
  <si>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</si>
  <si>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</si>
  <si>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</si>
  <si>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</si>
  <si>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</si>
  <si>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</si>
  <si>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</si>
  <si>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</si>
  <si>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</si>
  <si>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</si>
  <si>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</si>
  <si>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</si>
  <si>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</si>
  <si>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</si>
  <si>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</si>
  <si>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</si>
  <si>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</si>
  <si>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</si>
  <si>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</si>
  <si>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</si>
  <si>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</si>
  <si>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</si>
  <si>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</si>
  <si>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</si>
  <si>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</si>
  <si>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</si>
  <si>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</si>
  <si>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</si>
  <si>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</si>
  <si>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</si>
  <si>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</si>
  <si>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</si>
  <si>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</si>
  <si>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</si>
  <si>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</si>
  <si>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</si>
  <si>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</si>
  <si>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</si>
  <si>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</si>
  <si>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</si>
  <si>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</si>
  <si>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</si>
  <si>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</si>
  <si>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</si>
  <si>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</si>
  <si>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</si>
  <si>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</si>
  <si>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</si>
  <si>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</si>
  <si>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</si>
  <si>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</si>
  <si>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</si>
  <si>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</si>
  <si>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</si>
  <si>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</si>
  <si>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</si>
  <si>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</si>
  <si>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</si>
  <si>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</si>
  <si>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</si>
  <si>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</si>
  <si>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</si>
  <si>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</si>
  <si>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</si>
  <si>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</si>
  <si>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</si>
  <si>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</si>
  <si>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</si>
  <si>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</si>
  <si>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</si>
  <si>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</si>
  <si>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</si>
  <si>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</si>
  <si>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</si>
  <si>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</si>
  <si>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</si>
  <si>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</si>
  <si>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</si>
  <si>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</si>
  <si>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</si>
  <si>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</si>
  <si>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</si>
  <si>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</si>
  <si>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</si>
  <si>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</si>
  <si>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</si>
  <si>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</si>
  <si>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</si>
  <si>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</si>
  <si>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</si>
  <si>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</si>
  <si>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</si>
  <si>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</si>
  <si>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</si>
  <si>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</si>
  <si>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</si>
  <si>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</si>
  <si>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</si>
  <si>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</si>
  <si>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</si>
  <si>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</si>
  <si>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</si>
  <si>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</si>
  <si>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</si>
  <si>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</si>
  <si>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</si>
  <si>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</si>
  <si>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</si>
  <si>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</si>
  <si>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</si>
  <si>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</si>
  <si>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</si>
  <si>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</si>
  <si>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</si>
  <si>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</si>
  <si>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</si>
  <si>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</si>
  <si>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</si>
  <si>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</si>
  <si>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</si>
  <si>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</si>
  <si>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</si>
  <si>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</si>
  <si>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</si>
  <si>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</si>
  <si>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</si>
  <si>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</si>
  <si>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</si>
  <si>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</si>
  <si>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</si>
  <si>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</si>
  <si>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</si>
  <si>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</si>
  <si>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</si>
  <si>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</si>
  <si>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</si>
  <si>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</si>
  <si>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</si>
  <si>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</si>
  <si>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</si>
  <si>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</si>
  <si>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</si>
  <si>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</si>
  <si>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</si>
  <si>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</si>
  <si>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</si>
  <si>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</si>
  <si>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</si>
  <si>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</si>
  <si>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</si>
  <si>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</si>
  <si>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</si>
  <si>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</si>
  <si>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</si>
  <si>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</si>
  <si>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</si>
  <si>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</si>
  <si>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</si>
  <si>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</si>
  <si>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</si>
  <si>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</si>
  <si>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</si>
  <si>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</si>
  <si>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</si>
  <si>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</si>
  <si>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</si>
  <si>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</si>
  <si>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</si>
  <si>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</si>
  <si>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</si>
  <si>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</si>
  <si>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</si>
  <si>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</si>
  <si>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</si>
  <si>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</si>
  <si>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</si>
  <si>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</si>
  <si>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</si>
  <si>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</si>
  <si>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</si>
  <si>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</si>
  <si>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</si>
  <si>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</si>
  <si>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</si>
  <si>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</si>
  <si>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</si>
  <si>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</si>
  <si>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</si>
  <si>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</si>
  <si>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</si>
  <si>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</si>
  <si>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</si>
  <si>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</si>
  <si>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</si>
  <si>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</si>
  <si>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</si>
  <si>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</si>
  <si>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</si>
  <si>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</si>
  <si>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</si>
  <si>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</si>
  <si>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</si>
  <si>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</si>
  <si>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</si>
  <si>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</si>
  <si>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</si>
  <si>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</si>
  <si>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</si>
  <si>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</si>
  <si>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</si>
  <si>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</si>
  <si>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</si>
  <si>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</si>
  <si>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</si>
  <si>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</si>
  <si>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</si>
  <si>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</si>
  <si>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</si>
  <si>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</si>
  <si>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</si>
  <si>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</si>
  <si>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</si>
  <si>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</si>
  <si>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</si>
  <si>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</si>
  <si>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</si>
  <si>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</si>
  <si>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</si>
  <si>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</si>
  <si>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</si>
  <si>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</si>
  <si>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</si>
  <si>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</si>
  <si>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</si>
  <si>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</si>
  <si>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</si>
  <si>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</si>
  <si>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</si>
  <si>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</si>
  <si>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</si>
  <si>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</si>
  <si>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</si>
  <si>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</si>
  <si>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</si>
  <si>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</si>
  <si>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</si>
  <si>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</si>
  <si>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</si>
  <si>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</si>
  <si>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</si>
  <si>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</si>
  <si>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</si>
  <si>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</si>
  <si>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</si>
  <si>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</si>
  <si>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</si>
  <si>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</si>
  <si>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</si>
  <si>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</si>
  <si>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</si>
  <si>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</si>
  <si>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</si>
  <si>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</si>
  <si>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</si>
  <si>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</si>
  <si>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</si>
  <si>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</si>
  <si>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</si>
  <si>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</si>
  <si>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</si>
  <si>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</si>
  <si>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</si>
  <si>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</si>
  <si>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</si>
  <si>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</si>
  <si>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</si>
  <si>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</si>
  <si>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</si>
  <si>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</si>
  <si>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</si>
  <si>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</si>
  <si>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</si>
  <si>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</si>
  <si>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</si>
  <si>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</si>
  <si>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</si>
  <si>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</si>
  <si>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</si>
  <si>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</si>
  <si>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</si>
  <si>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</si>
  <si>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</si>
  <si>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</si>
  <si>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</si>
  <si>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</si>
  <si>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</si>
  <si>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</si>
  <si>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</si>
  <si>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</si>
  <si>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</si>
  <si>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</si>
  <si>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</si>
  <si>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</si>
  <si>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</si>
  <si>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</si>
  <si>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</si>
  <si>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</si>
  <si>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</si>
  <si>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</si>
  <si>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</si>
  <si>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</si>
  <si>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</si>
  <si>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</si>
  <si>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</si>
  <si>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</si>
  <si>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</si>
  <si>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</si>
  <si>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</si>
  <si>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</si>
  <si>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</si>
  <si>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</si>
  <si>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</si>
  <si>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</si>
  <si>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</si>
  <si>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</si>
  <si>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</si>
  <si>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</si>
  <si>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</si>
  <si>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</si>
  <si>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</si>
  <si>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</si>
  <si>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</si>
  <si>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</si>
  <si>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</si>
  <si>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</si>
  <si>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</si>
  <si>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</si>
  <si>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</si>
  <si>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</si>
  <si>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</si>
  <si>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</si>
  <si>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</si>
  <si>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</si>
  <si>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</si>
  <si>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</si>
  <si>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</si>
  <si>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</si>
  <si>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</si>
  <si>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</si>
  <si>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</si>
  <si>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</si>
  <si>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</si>
  <si>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</si>
  <si>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</si>
  <si>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</si>
  <si>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</si>
  <si>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</si>
  <si>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</si>
  <si>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</si>
  <si>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</si>
  <si>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</si>
  <si>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</si>
  <si>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</si>
  <si>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</si>
  <si>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</si>
  <si>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</si>
  <si>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</si>
  <si>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</si>
  <si>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</si>
  <si>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</si>
  <si>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</si>
  <si>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</si>
  <si>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</si>
  <si>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</si>
  <si>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</si>
  <si>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</si>
  <si>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</si>
  <si>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</si>
  <si>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</si>
  <si>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</si>
  <si>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</si>
  <si>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</si>
  <si>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</si>
  <si>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</si>
  <si>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</si>
  <si>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</si>
  <si>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</si>
  <si>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</si>
  <si>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</si>
  <si>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</si>
  <si>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</si>
  <si>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</si>
  <si>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</si>
  <si>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</si>
  <si>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</si>
  <si>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</si>
  <si>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</si>
  <si>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</si>
  <si>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</si>
  <si>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</si>
  <si>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</si>
  <si>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</si>
  <si>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</si>
  <si>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</si>
  <si>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</si>
  <si>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</si>
  <si>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</si>
  <si>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</si>
  <si>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</si>
  <si>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</si>
  <si>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</si>
  <si>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</si>
  <si>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</si>
  <si>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</si>
  <si>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</si>
  <si>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</si>
  <si>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</si>
  <si>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</si>
  <si>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</si>
  <si>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</si>
  <si>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</si>
  <si>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</si>
  <si>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</si>
  <si>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</si>
  <si>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</si>
  <si>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</si>
  <si>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</si>
  <si>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</si>
  <si>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</si>
  <si>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</si>
  <si>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</si>
  <si>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</si>
  <si>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</si>
  <si>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</si>
  <si>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</si>
  <si>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</si>
  <si>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</si>
  <si>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</si>
  <si>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</si>
  <si>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</si>
  <si>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</si>
  <si>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</si>
  <si>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</si>
  <si>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</si>
  <si>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</si>
  <si>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</si>
  <si>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</si>
  <si>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</si>
  <si>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</si>
  <si>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</si>
  <si>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</si>
  <si>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</si>
  <si>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</si>
  <si>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</si>
  <si>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</si>
  <si>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</si>
  <si>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</si>
  <si>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</si>
  <si>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</si>
  <si>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</si>
  <si>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</si>
  <si>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</si>
  <si>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</si>
  <si>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</si>
  <si>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</si>
  <si>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</si>
  <si>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</si>
  <si>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</si>
  <si>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</si>
  <si>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</si>
  <si>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</si>
  <si>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</si>
  <si>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</si>
  <si>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</si>
  <si>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</si>
  <si>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</si>
  <si>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</si>
  <si>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</si>
  <si>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</si>
  <si>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</si>
  <si>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</si>
  <si>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</si>
  <si>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</si>
  <si>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</si>
  <si>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</si>
  <si>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</si>
  <si>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</si>
  <si>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</si>
  <si>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</si>
  <si>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</si>
  <si>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</si>
  <si>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</si>
  <si>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</si>
  <si>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</si>
  <si>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</si>
  <si>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</si>
  <si>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</si>
  <si>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</si>
  <si>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</si>
  <si>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</si>
  <si>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</si>
  <si>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</si>
  <si>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</si>
  <si>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</si>
  <si>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</si>
  <si>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</si>
  <si>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</si>
  <si>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</si>
  <si>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</si>
  <si>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</si>
  <si>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</si>
  <si>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</si>
  <si>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</si>
  <si>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</si>
  <si>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</si>
  <si>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</si>
  <si>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</si>
  <si>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</si>
  <si>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</si>
  <si>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</si>
  <si>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</si>
  <si>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</si>
  <si>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</si>
  <si>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</si>
  <si>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</si>
  <si>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</si>
  <si>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</si>
  <si>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</si>
  <si>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</si>
  <si>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</si>
  <si>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</si>
  <si>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</si>
  <si>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</si>
  <si>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</si>
  <si>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</si>
  <si>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</si>
  <si>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</si>
  <si>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</si>
  <si>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</si>
  <si>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</si>
  <si>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</si>
  <si>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</si>
  <si>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</si>
  <si>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</si>
  <si>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</si>
  <si>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</si>
  <si>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</si>
  <si>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</si>
  <si>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</si>
  <si>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</si>
  <si>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</si>
  <si>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</si>
  <si>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</si>
  <si>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</si>
  <si>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</si>
  <si>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</si>
  <si>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</si>
  <si>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</si>
  <si>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</si>
  <si>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</si>
  <si>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</si>
  <si>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</si>
  <si>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</si>
  <si>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</si>
  <si>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</si>
  <si>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</si>
  <si>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</si>
  <si>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</si>
  <si>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</si>
  <si>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</si>
  <si>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</si>
  <si>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</si>
  <si>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</si>
  <si>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</si>
  <si>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</si>
  <si>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</si>
  <si>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</si>
  <si>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</si>
  <si>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</si>
  <si>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</si>
  <si>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</si>
  <si>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</si>
  <si>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</si>
  <si>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</si>
  <si>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</si>
  <si>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</si>
  <si>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</si>
  <si>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</si>
  <si>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</si>
  <si>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</si>
  <si>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</si>
  <si>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</si>
  <si>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</si>
  <si>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</si>
  <si>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</si>
  <si>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</si>
  <si>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</si>
  <si>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</si>
  <si>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</si>
  <si>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</si>
  <si>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</si>
  <si>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</si>
  <si>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</si>
  <si>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</si>
  <si>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</si>
  <si>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</si>
  <si>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</si>
  <si>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</si>
  <si>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</si>
  <si>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</si>
  <si>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</si>
  <si>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</si>
  <si>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</si>
  <si>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</si>
  <si>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</si>
  <si>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</si>
  <si>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</si>
  <si>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</si>
  <si>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</si>
  <si>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</si>
  <si>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</si>
  <si>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</si>
  <si>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</si>
  <si>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</si>
  <si>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</si>
  <si>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</si>
  <si>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</si>
  <si>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</si>
  <si>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</si>
  <si>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</si>
  <si>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</si>
  <si>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</si>
  <si>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</si>
  <si>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</si>
  <si>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</si>
  <si>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</si>
  <si>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</si>
  <si>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</si>
  <si>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</si>
  <si>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</si>
  <si>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</si>
  <si>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</si>
  <si>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</si>
  <si>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</si>
  <si>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</si>
  <si>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</si>
  <si>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</si>
  <si>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</si>
  <si>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</si>
  <si>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</si>
  <si>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</si>
  <si>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</si>
  <si>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</si>
  <si>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</si>
  <si>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</si>
  <si>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</si>
  <si>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</si>
  <si>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</si>
  <si>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</si>
  <si>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</si>
  <si>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</si>
  <si>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</si>
  <si>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</si>
  <si>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</si>
  <si>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</si>
  <si>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</si>
  <si>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</si>
  <si>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</si>
  <si>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</si>
  <si>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</si>
  <si>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</si>
  <si>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</si>
  <si>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</si>
  <si>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</si>
  <si>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</si>
  <si>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</si>
  <si>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</si>
  <si>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</si>
  <si>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</si>
  <si>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</si>
  <si>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</si>
  <si>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</si>
  <si>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</si>
  <si>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</si>
  <si>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</si>
  <si>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</si>
  <si>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</si>
  <si>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</si>
  <si>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</si>
  <si>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</si>
  <si>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</si>
  <si>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</si>
  <si>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</si>
  <si>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</si>
  <si>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</si>
  <si>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</si>
  <si>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</si>
  <si>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</si>
  <si>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</si>
  <si>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</si>
  <si>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</si>
  <si>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</si>
  <si>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</si>
  <si>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</si>
  <si>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</si>
  <si>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</si>
  <si>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</si>
  <si>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</si>
  <si>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</si>
  <si>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</si>
  <si>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</si>
  <si>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</si>
  <si>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</si>
  <si>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</si>
  <si>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</si>
  <si>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</si>
  <si>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</si>
  <si>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</si>
  <si>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</si>
  <si>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</si>
  <si>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</si>
  <si>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</si>
  <si>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</si>
  <si>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</si>
  <si>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</si>
  <si>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</si>
  <si>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</si>
  <si>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</si>
  <si>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</si>
  <si>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</si>
  <si>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</si>
  <si>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</si>
  <si>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</si>
  <si>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</si>
  <si>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</si>
  <si>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</si>
  <si>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</si>
  <si>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</si>
  <si>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</si>
  <si>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</si>
  <si>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</si>
  <si>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</si>
  <si>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</si>
  <si>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</si>
  <si>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</si>
  <si>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</si>
  <si>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</si>
  <si>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</si>
  <si>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</si>
  <si>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</si>
  <si>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</si>
  <si>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</si>
  <si>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</si>
  <si>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</si>
  <si>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</si>
  <si>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</si>
  <si>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</si>
  <si>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</si>
  <si>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</si>
  <si>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</si>
  <si>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</si>
  <si>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</si>
  <si>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</si>
  <si>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</si>
  <si>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</si>
  <si>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</si>
  <si>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</si>
  <si>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</si>
  <si>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</si>
  <si>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</si>
  <si>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</si>
  <si>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</si>
  <si>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</si>
  <si>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</si>
  <si>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</si>
  <si>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</si>
  <si>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</si>
  <si>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</si>
  <si>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</si>
  <si>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</si>
  <si>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</si>
  <si>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</si>
  <si>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</si>
  <si>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</si>
  <si>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</si>
  <si>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</si>
  <si>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</si>
  <si>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</si>
  <si>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</si>
  <si>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</si>
  <si>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</si>
  <si>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</si>
  <si>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</si>
  <si>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</si>
  <si>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</si>
  <si>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</si>
  <si>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</si>
  <si>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</si>
  <si>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</si>
  <si>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</si>
  <si>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</si>
  <si>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</si>
  <si>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</si>
  <si>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</si>
  <si>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</si>
  <si>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</si>
  <si>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</si>
  <si>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</si>
  <si>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</si>
  <si>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</si>
  <si>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</si>
  <si>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</si>
  <si>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</si>
  <si>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</si>
  <si>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</si>
  <si>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</si>
  <si>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</si>
  <si>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</si>
  <si>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</si>
  <si>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</si>
  <si>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</si>
  <si>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</si>
  <si>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</si>
  <si>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</si>
  <si>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</si>
  <si>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</si>
  <si>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</si>
  <si>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</si>
  <si>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</si>
  <si>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</si>
  <si>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</si>
  <si>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</si>
  <si>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</si>
  <si>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</si>
  <si>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</si>
  <si>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</si>
  <si>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</si>
  <si>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</si>
  <si>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</si>
  <si>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</si>
  <si>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</si>
  <si>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</si>
  <si>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</si>
  <si>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</si>
  <si>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</si>
  <si>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</si>
  <si>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</si>
  <si>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</si>
  <si>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</si>
  <si>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</si>
  <si>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</si>
  <si>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</si>
  <si>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</si>
  <si>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</si>
  <si>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</si>
  <si>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</si>
  <si>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</si>
  <si>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</si>
  <si>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</si>
  <si>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</si>
  <si>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</si>
  <si>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</si>
  <si>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</si>
  <si>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</si>
  <si>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</si>
  <si>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</si>
  <si>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</si>
  <si>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</si>
  <si>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</si>
  <si>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</si>
  <si>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</si>
  <si>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</si>
  <si>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</si>
  <si>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</si>
  <si>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</si>
  <si>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</si>
  <si>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</si>
  <si>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</si>
  <si>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</si>
  <si>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</si>
  <si>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</si>
  <si>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</si>
  <si>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</si>
  <si>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</si>
  <si>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</si>
  <si>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</si>
  <si>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</si>
  <si>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</si>
  <si>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</si>
  <si>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</si>
  <si>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</si>
  <si>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</si>
  <si>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</si>
  <si>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</si>
  <si>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</si>
  <si>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</si>
  <si>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</si>
  <si>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</si>
  <si>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</si>
  <si>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</si>
  <si>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</si>
  <si>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</si>
  <si>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</si>
  <si>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</si>
  <si>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</si>
  <si>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</si>
  <si>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</si>
  <si>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</si>
  <si>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</si>
  <si>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</si>
  <si>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</si>
  <si>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</si>
  <si>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</si>
  <si>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</si>
  <si>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</si>
  <si>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</si>
  <si>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</si>
  <si>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</si>
  <si>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</si>
  <si>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</si>
  <si>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</si>
  <si>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</si>
  <si>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</si>
  <si>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</si>
  <si>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</si>
  <si>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</si>
  <si>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</si>
  <si>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</si>
  <si>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</si>
  <si>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</si>
  <si>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</si>
  <si>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</si>
  <si>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</si>
  <si>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</si>
  <si>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</si>
  <si>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</si>
  <si>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</si>
  <si>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</si>
  <si>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</si>
  <si>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</si>
  <si>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</si>
  <si>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</si>
  <si>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</si>
  <si>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</si>
  <si>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</si>
  <si>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</si>
  <si>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</si>
  <si>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</si>
  <si>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</si>
  <si>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</si>
  <si>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</si>
  <si>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</si>
  <si>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</si>
  <si>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</si>
  <si>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</si>
  <si>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</si>
  <si>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</si>
  <si>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</si>
  <si>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</si>
  <si>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</si>
  <si>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</si>
  <si>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</si>
  <si>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</si>
  <si>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</si>
  <si>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</si>
  <si>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</si>
  <si>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</si>
  <si>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</si>
  <si>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</si>
  <si>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</si>
  <si>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</si>
  <si>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</si>
  <si>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</si>
  <si>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</si>
  <si>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</si>
  <si>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</si>
  <si>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</si>
  <si>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</si>
  <si>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</si>
  <si>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</si>
  <si>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</si>
  <si>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</si>
  <si>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</si>
  <si>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</si>
  <si>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</si>
  <si>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</si>
  <si>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</si>
  <si>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</si>
  <si>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</si>
  <si>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</si>
  <si>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</si>
  <si>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</si>
  <si>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</si>
  <si>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</si>
  <si>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</si>
  <si>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</si>
  <si>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</si>
  <si>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</si>
  <si>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</si>
  <si>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</si>
  <si>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</si>
  <si>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</si>
  <si>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</si>
  <si>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</si>
  <si>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</si>
  <si>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</si>
  <si>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</si>
  <si>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</si>
  <si>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</si>
  <si>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</si>
  <si>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</si>
  <si>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</si>
  <si>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</si>
  <si>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</si>
  <si>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</si>
  <si>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</si>
  <si>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</si>
  <si>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</si>
  <si>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</si>
  <si>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</si>
  <si>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</si>
  <si>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</si>
  <si>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</si>
  <si>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</si>
  <si>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</si>
  <si>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</si>
  <si>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</si>
  <si>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</si>
  <si>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</si>
  <si>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</si>
  <si>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</si>
  <si>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</si>
  <si>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</si>
  <si>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</si>
  <si>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</si>
  <si>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</si>
  <si>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</si>
  <si>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</si>
  <si>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</si>
  <si>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</si>
  <si>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</si>
  <si>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</si>
  <si>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</si>
  <si>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</si>
  <si>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</si>
  <si>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</si>
  <si>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</si>
  <si>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</si>
  <si>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</si>
  <si>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</si>
  <si>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</si>
  <si>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</si>
  <si>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</si>
  <si>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</si>
  <si>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</si>
  <si>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</si>
  <si>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</si>
  <si>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</si>
  <si>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</si>
  <si>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</si>
  <si>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</si>
  <si>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</si>
  <si>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</si>
  <si>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</si>
  <si>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</si>
  <si>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</si>
  <si>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</si>
  <si>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</si>
  <si>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</si>
  <si>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</si>
  <si>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</si>
  <si>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</si>
  <si>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</si>
  <si>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</si>
  <si>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</si>
  <si>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</si>
  <si>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</si>
  <si>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</si>
  <si>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</si>
  <si>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</si>
  <si>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</si>
  <si>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</si>
  <si>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</si>
  <si>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</si>
  <si>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</si>
  <si>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</si>
  <si>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</si>
  <si>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</si>
  <si>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</si>
  <si>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</si>
  <si>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</si>
  <si>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</si>
  <si>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</si>
  <si>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</si>
  <si>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</si>
  <si>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</si>
  <si>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</si>
  <si>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</si>
  <si>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</si>
  <si>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</si>
  <si>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</si>
  <si>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</si>
  <si>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</si>
  <si>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</si>
  <si>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</si>
  <si>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</si>
  <si>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</si>
  <si>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</si>
  <si>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</si>
  <si>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</si>
  <si>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</si>
  <si>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</si>
  <si>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</si>
  <si>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</si>
  <si>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</si>
  <si>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</si>
  <si>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</si>
  <si>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</si>
  <si>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</si>
  <si>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</si>
  <si>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</si>
  <si>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</si>
  <si>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</si>
  <si>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</si>
  <si>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</si>
  <si>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</si>
  <si>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</si>
  <si>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</si>
  <si>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</si>
  <si>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</si>
  <si>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</si>
  <si>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</si>
  <si>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</si>
  <si>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</si>
  <si>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</si>
  <si>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</si>
  <si>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</si>
  <si>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</si>
  <si>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</si>
  <si>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</si>
  <si>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</si>
  <si>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</si>
  <si>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</si>
  <si>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</si>
  <si>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</si>
  <si>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</si>
  <si>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</si>
  <si>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</si>
  <si>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</si>
  <si>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</si>
  <si>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</si>
  <si>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</si>
  <si>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</si>
  <si>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</si>
  <si>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</si>
  <si>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</si>
  <si>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</si>
  <si>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</si>
  <si>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</si>
  <si>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</si>
  <si>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</si>
  <si>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</si>
  <si>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</si>
  <si>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</si>
  <si>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</si>
  <si>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</si>
  <si>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</si>
  <si>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</si>
  <si>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</si>
  <si>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</si>
  <si>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</si>
  <si>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</si>
  <si>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</si>
  <si>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</si>
  <si>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</si>
  <si>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</si>
  <si>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</si>
  <si>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</si>
  <si>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</si>
  <si>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</si>
  <si>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</si>
  <si>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</si>
  <si>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</si>
  <si>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</si>
  <si>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</si>
  <si>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</si>
  <si>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</si>
  <si>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</si>
  <si>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</si>
  <si>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</si>
  <si>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</si>
  <si>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</si>
  <si>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</si>
  <si>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</si>
  <si>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</si>
  <si>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</si>
  <si>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</si>
  <si>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</si>
  <si>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</si>
  <si>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</si>
  <si>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</si>
  <si>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</si>
  <si>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</si>
  <si>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</si>
  <si>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</si>
  <si>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</si>
  <si>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</si>
  <si>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</si>
  <si>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</si>
  <si>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</si>
  <si>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</si>
  <si>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</si>
  <si>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</si>
  <si>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</si>
  <si>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</si>
  <si>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</si>
  <si>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</si>
  <si>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</si>
  <si>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</si>
  <si>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</si>
  <si>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</si>
  <si>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</si>
  <si>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</si>
  <si>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</si>
  <si>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</si>
  <si>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</si>
  <si>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</si>
  <si>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</si>
  <si>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</si>
  <si>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</si>
  <si>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</si>
  <si>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</si>
  <si>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</si>
  <si>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</si>
  <si>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</si>
  <si>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</si>
  <si>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</si>
  <si>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</si>
  <si>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</si>
  <si>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</si>
  <si>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</si>
  <si>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</si>
  <si>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</si>
  <si>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</si>
  <si>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</si>
  <si>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</si>
  <si>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</si>
  <si>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</si>
  <si>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</si>
  <si>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</si>
  <si>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</si>
  <si>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</si>
  <si>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</si>
  <si>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</si>
  <si>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</si>
  <si>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</si>
  <si>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</si>
  <si>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</si>
  <si>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</si>
  <si>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</si>
  <si>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</si>
  <si>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</si>
  <si>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</si>
  <si>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</si>
  <si>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</si>
  <si>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</si>
  <si>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</si>
  <si>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</si>
  <si>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</si>
  <si>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</si>
  <si>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</si>
  <si>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</si>
  <si>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</si>
  <si>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</si>
  <si>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</si>
  <si>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</si>
  <si>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</si>
  <si>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</si>
  <si>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</si>
  <si>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</si>
  <si>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</si>
  <si>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</si>
  <si>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</si>
  <si>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</si>
  <si>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</si>
  <si>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</si>
  <si>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</si>
  <si>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</si>
  <si>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</si>
  <si>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</si>
  <si>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</si>
  <si>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</si>
  <si>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</si>
  <si>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</si>
  <si>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</si>
  <si>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</si>
  <si>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</si>
  <si>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</si>
  <si>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</si>
  <si>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</si>
  <si>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</si>
  <si>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</si>
  <si>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</si>
  <si>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</si>
  <si>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</si>
  <si>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</si>
  <si>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</si>
  <si>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</si>
  <si>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</si>
  <si>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</si>
  <si>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</si>
  <si>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</si>
  <si>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</si>
  <si>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</si>
  <si>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</si>
  <si>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</si>
  <si>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</si>
  <si>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</si>
  <si>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</si>
  <si>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</si>
  <si>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</si>
  <si>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</si>
  <si>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</si>
  <si>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</si>
  <si>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</si>
  <si>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</si>
  <si>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</si>
  <si>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</si>
  <si>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</si>
  <si>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</si>
  <si>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</si>
  <si>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</si>
  <si>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</si>
  <si>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</si>
  <si>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</si>
  <si>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</si>
  <si>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</si>
  <si>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</si>
  <si>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</si>
  <si>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</si>
  <si>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</si>
  <si>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</si>
  <si>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</si>
  <si>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</si>
  <si>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</si>
  <si>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</si>
  <si>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</si>
  <si>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</si>
  <si>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</si>
  <si>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</si>
  <si>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</si>
  <si>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</si>
  <si>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</si>
  <si>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</si>
  <si>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</si>
  <si>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</si>
  <si>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</si>
  <si>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</si>
  <si>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</si>
  <si>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</si>
  <si>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</si>
  <si>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</si>
  <si>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</si>
  <si>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</si>
  <si>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</si>
  <si>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</si>
  <si>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</si>
  <si>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</si>
  <si>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</si>
  <si>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</si>
  <si>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</si>
  <si>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</si>
  <si>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</si>
  <si>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</si>
  <si>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</si>
  <si>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</si>
  <si>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</si>
  <si>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</si>
  <si>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</si>
  <si>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</si>
  <si>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</si>
  <si>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</si>
  <si>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</si>
  <si>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</si>
  <si>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</si>
  <si>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</si>
  <si>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</si>
  <si>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</si>
  <si>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</si>
  <si>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</si>
  <si>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</si>
  <si>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</si>
  <si>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</si>
  <si>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</si>
  <si>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</si>
  <si>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</si>
  <si>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</si>
  <si>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</si>
  <si>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</si>
  <si>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</si>
  <si>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</si>
  <si>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</si>
  <si>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</si>
  <si>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</si>
  <si>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</si>
  <si>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</si>
  <si>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</si>
  <si>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</si>
  <si>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</si>
  <si>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</si>
  <si>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</si>
  <si>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</si>
  <si>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</si>
  <si>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</si>
  <si>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</si>
  <si>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</si>
  <si>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</si>
  <si>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</si>
  <si>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</si>
  <si>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</si>
  <si>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</si>
  <si>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</si>
  <si>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</si>
  <si>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</si>
  <si>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</si>
  <si>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</si>
  <si>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</si>
  <si>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</si>
  <si>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</si>
  <si>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</si>
  <si>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</si>
  <si>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</si>
  <si>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</si>
  <si>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</si>
  <si>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</si>
  <si>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</si>
  <si>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</si>
  <si>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</si>
  <si>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</si>
  <si>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</si>
  <si>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</si>
  <si>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</si>
  <si>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</si>
  <si>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</si>
  <si>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</si>
  <si>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</si>
  <si>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</si>
  <si>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</si>
  <si>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</si>
  <si>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</si>
  <si>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</si>
  <si>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</si>
  <si>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</si>
  <si>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</si>
  <si>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</si>
  <si>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</si>
  <si>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</si>
  <si>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</si>
  <si>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</si>
  <si>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</si>
  <si>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</si>
  <si>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</si>
  <si>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</si>
  <si>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</si>
  <si>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</si>
  <si>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</si>
  <si>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</si>
  <si>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</si>
  <si>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</si>
  <si>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</si>
  <si>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</si>
  <si>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</si>
  <si>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</si>
  <si>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</si>
  <si>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</si>
  <si>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</si>
  <si>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</si>
  <si>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</si>
  <si>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</si>
  <si>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</si>
  <si>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</si>
  <si>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</si>
  <si>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</si>
  <si>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</si>
  <si>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</si>
  <si>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</si>
  <si>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</si>
  <si>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</si>
  <si>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</si>
  <si>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</si>
  <si>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</si>
  <si>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</si>
  <si>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</si>
  <si>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</si>
  <si>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</si>
  <si>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</si>
  <si>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</si>
  <si>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</si>
  <si>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</si>
  <si>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</si>
  <si>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</si>
  <si>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</si>
  <si>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</si>
  <si>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</si>
  <si>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</si>
  <si>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</si>
  <si>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</si>
  <si>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</si>
  <si>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</si>
  <si>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</si>
  <si>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</si>
  <si>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</si>
  <si>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</si>
  <si>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</si>
  <si>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</si>
  <si>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</si>
  <si>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</si>
  <si>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</si>
  <si>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</si>
  <si>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</si>
  <si>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</si>
  <si>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</si>
  <si>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</si>
  <si>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</si>
  <si>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</si>
  <si>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</si>
  <si>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</si>
  <si>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</si>
  <si>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</si>
  <si>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</si>
  <si>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</si>
  <si>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</si>
  <si>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</si>
  <si>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</si>
  <si>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</si>
  <si>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</si>
  <si>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</si>
  <si>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</si>
  <si>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</si>
  <si>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</si>
  <si>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</si>
  <si>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</si>
  <si>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</si>
  <si>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</si>
  <si>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</si>
  <si>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</si>
  <si>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</si>
  <si>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</si>
  <si>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</si>
  <si>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</si>
  <si>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</si>
  <si>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</si>
  <si>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</si>
  <si>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</si>
  <si>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</si>
  <si>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</si>
  <si>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</si>
  <si>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</si>
  <si>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</si>
  <si>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</si>
  <si>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</si>
  <si>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</si>
  <si>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</si>
  <si>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</si>
  <si>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</si>
  <si>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</si>
  <si>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</si>
  <si>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</si>
  <si>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</si>
  <si>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</si>
  <si>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</si>
  <si>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</si>
  <si>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</si>
  <si>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</si>
  <si>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</si>
  <si>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</si>
  <si>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</si>
  <si>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</si>
  <si>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</si>
  <si>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</si>
  <si>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</si>
  <si>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</si>
  <si>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</si>
  <si>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</si>
  <si>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</si>
  <si>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</si>
  <si>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</si>
  <si>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</si>
  <si>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</si>
  <si>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</si>
  <si>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</si>
  <si>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</si>
  <si>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</si>
  <si>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</si>
  <si>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</si>
  <si>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</si>
  <si>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</si>
  <si>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</si>
  <si>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</si>
  <si>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</si>
  <si>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</si>
  <si>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</si>
  <si>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</si>
  <si>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</si>
  <si>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</si>
  <si>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</si>
  <si>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</si>
  <si>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</si>
  <si>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</si>
  <si>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</si>
  <si>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</si>
  <si>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</si>
  <si>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</si>
  <si>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</si>
  <si>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</si>
  <si>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</si>
  <si>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</si>
  <si>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</si>
  <si>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</si>
  <si>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</si>
  <si>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</si>
  <si>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</si>
  <si>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</si>
  <si>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</si>
  <si>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</si>
  <si>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</si>
  <si>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</si>
  <si>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</si>
  <si>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</si>
  <si>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</si>
  <si>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</si>
  <si>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</si>
  <si>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</si>
  <si>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</si>
  <si>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</si>
  <si>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</si>
  <si>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</si>
  <si>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</si>
  <si>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</si>
  <si>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</si>
  <si>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</si>
  <si>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</si>
  <si>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</si>
  <si>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</si>
  <si>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</si>
  <si>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</si>
  <si>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</si>
  <si>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</si>
  <si>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</si>
  <si>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</si>
  <si>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</si>
  <si>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</si>
  <si>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</si>
  <si>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</si>
  <si>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</si>
  <si>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</si>
  <si>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</si>
  <si>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</si>
  <si>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</si>
  <si>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</si>
  <si>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</si>
  <si>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</si>
  <si>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</si>
  <si>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</si>
  <si>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</si>
  <si>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</si>
  <si>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</si>
  <si>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</si>
  <si>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</si>
  <si>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</si>
  <si>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</si>
  <si>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</si>
  <si>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</si>
  <si>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</si>
  <si>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</si>
  <si>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</si>
  <si>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</si>
  <si>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</si>
  <si>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</si>
  <si>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</si>
  <si>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</si>
  <si>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</si>
  <si>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</si>
  <si>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</si>
  <si>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</si>
  <si>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</si>
  <si>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</si>
  <si>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</si>
  <si>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</si>
  <si>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</si>
  <si>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</si>
  <si>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</si>
  <si>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</si>
  <si>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</si>
  <si>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</si>
  <si>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</si>
  <si>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</si>
  <si>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</si>
  <si>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</si>
  <si>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</si>
  <si>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</si>
  <si>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</si>
  <si>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</si>
  <si>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</si>
  <si>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</si>
  <si>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</si>
  <si>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</si>
  <si>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</si>
  <si>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</si>
  <si>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</si>
  <si>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</si>
  <si>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</si>
  <si>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</si>
  <si>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</si>
  <si>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</si>
  <si>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</si>
  <si>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</si>
  <si>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</si>
  <si>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</si>
  <si>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</si>
  <si>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</si>
  <si>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</si>
  <si>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</si>
  <si>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</si>
  <si>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</si>
  <si>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</si>
  <si>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</si>
  <si>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</si>
  <si>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</si>
  <si>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</si>
  <si>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</si>
  <si>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</si>
  <si>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</si>
  <si>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</si>
  <si>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</si>
  <si>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</si>
  <si>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</si>
  <si>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</si>
  <si>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</si>
  <si>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</si>
  <si>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</si>
  <si>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</si>
  <si>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</si>
  <si>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</si>
  <si>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</si>
  <si>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</si>
  <si>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</si>
  <si>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</si>
  <si>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</si>
  <si>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</si>
  <si>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</si>
  <si>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</si>
  <si>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</si>
  <si>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</si>
  <si>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</si>
  <si>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</si>
  <si>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</si>
  <si>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</si>
  <si>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</si>
  <si>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</si>
  <si>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</si>
  <si>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</si>
  <si>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</si>
  <si>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</si>
  <si>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</si>
  <si>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</si>
  <si>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</si>
  <si>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</si>
  <si>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</si>
  <si>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</si>
  <si>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</si>
  <si>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</si>
  <si>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</si>
  <si>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</si>
  <si>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</si>
  <si>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</si>
  <si>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</si>
  <si>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</si>
  <si>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</si>
  <si>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</si>
  <si>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</si>
  <si>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</si>
  <si>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</si>
  <si>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</si>
  <si>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</si>
  <si>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</si>
  <si>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</si>
  <si>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</si>
  <si>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</si>
  <si>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</si>
  <si>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</si>
  <si>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</si>
  <si>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</si>
  <si>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</si>
  <si>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</si>
  <si>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</si>
  <si>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</si>
  <si>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</si>
  <si>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</si>
  <si>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</si>
  <si>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</si>
  <si>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</si>
  <si>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</si>
  <si>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</si>
  <si>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</si>
  <si>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</si>
  <si>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</si>
  <si>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</si>
  <si>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</si>
  <si>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</si>
  <si>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</si>
  <si>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</si>
  <si>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</si>
  <si>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</si>
  <si>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</si>
  <si>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</si>
  <si>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</si>
  <si>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</si>
  <si>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</si>
  <si>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</si>
  <si>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</si>
  <si>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</si>
  <si>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</si>
  <si>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</si>
  <si>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</si>
  <si>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</si>
  <si>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</si>
  <si>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</si>
  <si>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</si>
  <si>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</si>
  <si>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</si>
  <si>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</si>
  <si>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</si>
  <si>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</si>
  <si>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</si>
  <si>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</si>
  <si>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</si>
  <si>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</si>
  <si>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</si>
  <si>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</si>
  <si>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</si>
  <si>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</si>
  <si>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</si>
  <si>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</si>
  <si>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</si>
  <si>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</si>
  <si>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</si>
  <si>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</si>
  <si>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</si>
  <si>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</si>
  <si>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</si>
  <si>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</si>
  <si>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</si>
  <si>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</si>
  <si>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</si>
  <si>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</si>
  <si>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</si>
  <si>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</si>
  <si>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</si>
  <si>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</si>
  <si>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</si>
  <si>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</si>
  <si>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</si>
  <si>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</si>
  <si>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</si>
  <si>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</si>
  <si>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</si>
  <si>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</si>
  <si>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</si>
  <si>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</si>
  <si>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</si>
  <si>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</si>
  <si>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</si>
  <si>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</si>
  <si>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</si>
  <si>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</si>
  <si>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</si>
  <si>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</si>
  <si>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</si>
  <si>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</si>
  <si>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</si>
  <si>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</si>
  <si>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</si>
  <si>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</si>
  <si>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</si>
  <si>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</si>
  <si>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</si>
  <si>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</si>
  <si>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</si>
  <si>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</si>
  <si>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</si>
  <si>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</si>
  <si>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</si>
  <si>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</si>
  <si>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</si>
  <si>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</si>
  <si>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</si>
  <si>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</si>
  <si>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</si>
  <si>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</si>
  <si>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</si>
  <si>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</si>
  <si>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</si>
  <si>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</si>
  <si>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</si>
  <si>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</si>
  <si>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</si>
  <si>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</si>
  <si>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</si>
  <si>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</si>
  <si>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</si>
  <si>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</si>
  <si>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</si>
  <si>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</si>
  <si>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</si>
  <si>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</si>
  <si>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</si>
  <si>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</si>
  <si>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</si>
  <si>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</si>
  <si>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</si>
  <si>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</si>
  <si>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</si>
  <si>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</si>
  <si>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</si>
  <si>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</si>
  <si>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</si>
  <si>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</si>
  <si>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</si>
  <si>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</si>
  <si>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</si>
  <si>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</si>
  <si>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</si>
  <si>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</si>
  <si>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</si>
  <si>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</si>
  <si>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</si>
  <si>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</si>
  <si>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</si>
  <si>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</si>
  <si>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</si>
  <si>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</si>
  <si>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</si>
  <si>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</si>
  <si>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</si>
  <si>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</si>
  <si>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</si>
  <si>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</si>
  <si>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</si>
  <si>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</si>
  <si>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</si>
  <si>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</si>
  <si>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</si>
  <si>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</si>
  <si>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</si>
  <si>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</si>
  <si>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</si>
  <si>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</si>
  <si>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</si>
  <si>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</si>
  <si>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</si>
  <si>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</si>
  <si>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</si>
  <si>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</si>
  <si>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</si>
  <si>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</si>
  <si>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</si>
  <si>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</si>
  <si>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</si>
  <si>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</si>
  <si>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</si>
  <si>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</si>
  <si>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</si>
  <si>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</si>
  <si>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</si>
  <si>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</si>
  <si>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</si>
  <si>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</si>
  <si>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</si>
  <si>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</si>
  <si>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</si>
  <si>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</si>
  <si>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</si>
  <si>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</si>
  <si>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</si>
  <si>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</si>
  <si>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</si>
  <si>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</si>
  <si>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</si>
  <si>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</si>
  <si>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</si>
  <si>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</si>
  <si>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</si>
  <si>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</si>
  <si>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</si>
  <si>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</si>
  <si>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</si>
  <si>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</si>
  <si>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</si>
  <si>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</si>
  <si>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</si>
  <si>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</si>
  <si>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</si>
  <si>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</si>
  <si>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</si>
  <si>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</si>
  <si>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</si>
  <si>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</si>
  <si>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</si>
  <si>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</si>
  <si>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</si>
  <si>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</si>
  <si>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</si>
  <si>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</si>
  <si>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</si>
  <si>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</si>
  <si>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</si>
  <si>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</si>
  <si>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</si>
  <si>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</si>
  <si>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</si>
  <si>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</si>
  <si>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</si>
  <si>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</si>
  <si>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</si>
  <si>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</si>
  <si>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</si>
  <si>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</si>
  <si>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</si>
  <si>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</si>
  <si>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</si>
  <si>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</si>
  <si>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</si>
  <si>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</si>
  <si>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</si>
  <si>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</si>
  <si>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</si>
  <si>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</si>
  <si>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</si>
  <si>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</si>
  <si>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</si>
  <si>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</si>
  <si>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</si>
  <si>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</si>
  <si>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</si>
  <si>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</si>
  <si>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</si>
  <si>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</si>
  <si>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</si>
  <si>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</si>
  <si>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</si>
  <si>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</si>
  <si>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</si>
  <si>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</si>
  <si>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</si>
  <si>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</si>
  <si>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</si>
  <si>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</si>
  <si>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</si>
  <si>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</si>
  <si>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</si>
  <si>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</si>
  <si>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</si>
  <si>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</si>
  <si>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</si>
  <si>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</si>
  <si>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</si>
  <si>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</si>
  <si>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</si>
  <si>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</si>
  <si>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</si>
  <si>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</si>
  <si>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</si>
  <si>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</si>
  <si>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</si>
  <si>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</si>
  <si>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</si>
  <si>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</si>
  <si>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</si>
  <si>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</si>
  <si>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</si>
  <si>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</si>
  <si>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</si>
  <si>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</si>
  <si>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</si>
  <si>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</si>
  <si>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</si>
  <si>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</si>
  <si>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</si>
  <si>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</si>
  <si>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</si>
  <si>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</si>
  <si>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</si>
  <si>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</si>
  <si>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</si>
  <si>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</si>
  <si>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</si>
  <si>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</si>
  <si>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</si>
  <si>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</si>
  <si>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</si>
  <si>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</si>
  <si>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</si>
  <si>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</si>
  <si>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</si>
  <si>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</si>
  <si>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</si>
  <si>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</si>
  <si>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</si>
  <si>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</si>
  <si>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</si>
  <si>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</si>
  <si>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</si>
  <si>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</si>
  <si>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</si>
  <si>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</si>
  <si>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</si>
  <si>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</si>
  <si>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</si>
  <si>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</si>
  <si>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</si>
  <si>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</si>
  <si>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</si>
  <si>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</si>
  <si>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</si>
  <si>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</si>
  <si>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</si>
  <si>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</si>
  <si>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</si>
  <si>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</si>
  <si>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</si>
  <si>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</si>
  <si>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</si>
  <si>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</si>
  <si>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</si>
  <si>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</si>
  <si>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</si>
  <si>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</si>
  <si>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</si>
  <si>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</si>
  <si>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</si>
  <si>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</si>
  <si>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</si>
  <si>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</si>
  <si>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</si>
  <si>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</si>
  <si>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</si>
  <si>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</si>
  <si>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</si>
  <si>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</si>
  <si>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</si>
  <si>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</si>
  <si>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</si>
  <si>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</si>
  <si>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</si>
  <si>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</si>
  <si>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</si>
  <si>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</si>
  <si>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</si>
  <si>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</si>
  <si>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</si>
  <si>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</si>
  <si>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</si>
  <si>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</si>
  <si>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</si>
  <si>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</si>
  <si>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</si>
  <si>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</si>
  <si>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</si>
  <si>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</si>
  <si>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</si>
  <si>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</si>
  <si>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</si>
  <si>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</si>
  <si>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</si>
  <si>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</si>
  <si>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</si>
  <si>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</si>
  <si>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</si>
  <si>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</si>
  <si>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</si>
  <si>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</si>
  <si>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</si>
  <si>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</si>
  <si>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</si>
  <si>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</si>
  <si>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</si>
  <si>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</si>
  <si>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</si>
  <si>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</si>
  <si>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</si>
  <si>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</si>
  <si>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</si>
  <si>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</si>
  <si>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</si>
  <si>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</si>
  <si>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</si>
  <si>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</si>
  <si>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</si>
  <si>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</si>
  <si>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</si>
  <si>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</si>
  <si>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</si>
  <si>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</si>
  <si>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</si>
  <si>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</si>
  <si>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</si>
  <si>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</si>
  <si>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</si>
  <si>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</si>
  <si>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</si>
  <si>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</si>
  <si>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</si>
  <si>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</si>
  <si>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</si>
  <si>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</si>
  <si>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</si>
  <si>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</si>
  <si>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</si>
  <si>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</si>
  <si>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</si>
  <si>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</si>
  <si>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</si>
  <si>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</si>
  <si>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</si>
  <si>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</si>
  <si>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</si>
  <si>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</si>
  <si>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</si>
  <si>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</si>
  <si>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</si>
  <si>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</si>
  <si>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</si>
  <si>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</si>
  <si>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</si>
  <si>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</si>
  <si>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</si>
  <si>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</si>
  <si>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</si>
  <si>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</si>
  <si>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</si>
  <si>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</si>
  <si>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</si>
  <si>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</si>
  <si>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</si>
  <si>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</si>
  <si>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</si>
  <si>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</si>
  <si>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</si>
  <si>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</si>
  <si>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</si>
  <si>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</si>
  <si>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</si>
  <si>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</si>
  <si>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</si>
  <si>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</si>
  <si>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</si>
  <si>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</si>
  <si>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</si>
  <si>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</si>
  <si>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</si>
  <si>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</si>
  <si>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</si>
  <si>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</si>
  <si>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</si>
  <si>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</si>
  <si>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</si>
  <si>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</si>
  <si>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</si>
  <si>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</si>
  <si>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</si>
  <si>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</si>
  <si>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</si>
  <si>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</si>
  <si>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</si>
  <si>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</si>
  <si>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</si>
  <si>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</si>
  <si>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</si>
  <si>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</si>
  <si>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</si>
  <si>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</si>
  <si>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</si>
  <si>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</si>
  <si>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</si>
  <si>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</si>
  <si>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</si>
  <si>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</si>
  <si>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</si>
  <si>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</si>
  <si>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</si>
  <si>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</si>
  <si>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</si>
  <si>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</si>
  <si>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</si>
  <si>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</si>
  <si>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</si>
  <si>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</si>
  <si>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</si>
  <si>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</si>
  <si>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</si>
  <si>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</si>
  <si>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</si>
  <si>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</si>
  <si>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</si>
  <si>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</si>
  <si>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</si>
  <si>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</si>
  <si>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</si>
  <si>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</si>
  <si>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</si>
  <si>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</si>
  <si>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</si>
  <si>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</si>
  <si>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</si>
  <si>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</si>
  <si>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</si>
  <si>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</si>
  <si>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</si>
  <si>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</si>
  <si>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</si>
  <si>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</si>
  <si>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</si>
  <si>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</si>
  <si>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</si>
  <si>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</si>
  <si>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</si>
  <si>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</si>
  <si>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</si>
  <si>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</si>
  <si>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</si>
  <si>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</si>
  <si>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</si>
  <si>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</si>
  <si>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</si>
  <si>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</si>
  <si>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</si>
  <si>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</si>
  <si>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</si>
  <si>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</si>
  <si>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</si>
  <si>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</si>
  <si>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</si>
  <si>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</si>
  <si>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</si>
  <si>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</si>
  <si>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</si>
  <si>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</si>
  <si>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</si>
  <si>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</si>
  <si>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</si>
  <si>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</si>
  <si>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</si>
  <si>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</si>
  <si>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</si>
  <si>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</si>
  <si>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</si>
  <si>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</si>
  <si>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</si>
  <si>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</si>
  <si>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</si>
  <si>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</si>
  <si>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</si>
  <si>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</si>
  <si>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</si>
  <si>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</si>
  <si>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</si>
  <si>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</si>
  <si>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</si>
  <si>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</si>
  <si>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</si>
  <si>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</si>
  <si>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</si>
  <si>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</si>
  <si>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</si>
  <si>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</si>
  <si>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</si>
  <si>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</si>
  <si>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</si>
  <si>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</si>
  <si>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</si>
  <si>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</si>
  <si>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</si>
  <si>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</si>
  <si>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</si>
  <si>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</si>
  <si>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</si>
  <si>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</si>
  <si>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</si>
  <si>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</si>
  <si>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</si>
  <si>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</si>
  <si>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</si>
  <si>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</si>
  <si>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</si>
  <si>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</si>
  <si>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</si>
  <si>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</si>
  <si>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</si>
  <si>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</si>
  <si>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</si>
  <si>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</si>
  <si>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</si>
  <si>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</si>
  <si>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</si>
  <si>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</si>
  <si>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</si>
  <si>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</si>
  <si>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</si>
  <si>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</si>
  <si>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</si>
  <si>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</si>
  <si>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</si>
  <si>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</si>
  <si>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</si>
  <si>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</si>
  <si>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</si>
  <si>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</si>
  <si>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</si>
  <si>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</si>
  <si>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</si>
  <si>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</si>
  <si>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</si>
  <si>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</si>
  <si>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</si>
  <si>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</si>
  <si>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</si>
  <si>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</si>
  <si>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</si>
  <si>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</si>
  <si>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</si>
  <si>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</si>
  <si>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</si>
  <si>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</si>
  <si>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</si>
  <si>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</si>
  <si>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</si>
  <si>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</si>
  <si>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</si>
  <si>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</si>
  <si>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</si>
  <si>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</si>
  <si>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</si>
  <si>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</si>
  <si>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</si>
  <si>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</si>
  <si>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</si>
  <si>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</si>
  <si>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</si>
  <si>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</si>
  <si>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</si>
  <si>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</si>
  <si>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</si>
  <si>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</si>
  <si>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</si>
  <si>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</si>
  <si>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</si>
  <si>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</si>
  <si>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</si>
  <si>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</si>
  <si>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</si>
  <si>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</si>
  <si>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</si>
  <si>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</si>
  <si>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</si>
  <si>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</si>
  <si>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</si>
  <si>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</si>
  <si>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</si>
  <si>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</si>
  <si>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</si>
  <si>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</si>
  <si>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</si>
  <si>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</si>
  <si>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</si>
  <si>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</si>
  <si>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</si>
  <si>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</si>
  <si>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</si>
  <si>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</si>
  <si>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</si>
  <si>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</si>
  <si>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</si>
  <si>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</si>
  <si>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</si>
  <si>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</si>
  <si>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</si>
  <si>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</si>
  <si>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</si>
  <si>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</si>
  <si>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</si>
  <si>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</si>
  <si>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</si>
  <si>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</si>
  <si>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</si>
  <si>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</si>
  <si>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</si>
  <si>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</si>
  <si>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</si>
  <si>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</si>
  <si>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</si>
  <si>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</si>
  <si>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</si>
  <si>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</si>
  <si>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</si>
  <si>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</si>
  <si>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</si>
  <si>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</si>
  <si>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</si>
  <si>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</si>
  <si>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</si>
  <si>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</si>
  <si>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</si>
  <si>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</si>
  <si>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</si>
  <si>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</si>
  <si>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</si>
  <si>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</si>
  <si>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</si>
  <si>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</si>
  <si>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</si>
  <si>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</si>
  <si>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</si>
  <si>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</si>
  <si>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</si>
  <si>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</si>
  <si>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</si>
  <si>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</si>
  <si>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</si>
  <si>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</si>
  <si>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</si>
  <si>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</si>
  <si>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</si>
  <si>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</si>
  <si>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</si>
  <si>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</si>
  <si>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</si>
  <si>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</si>
  <si>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</si>
  <si>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</si>
  <si>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</si>
  <si>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</si>
  <si>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</si>
  <si>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</si>
  <si>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</si>
  <si>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</si>
  <si>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</si>
  <si>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</si>
  <si>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</si>
  <si>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</si>
  <si>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</si>
  <si>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</si>
  <si>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</si>
  <si>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</si>
  <si>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</si>
  <si>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</si>
  <si>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</si>
  <si>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</si>
  <si>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</si>
  <si>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</si>
  <si>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</si>
  <si>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</si>
  <si>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</si>
  <si>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</si>
  <si>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</si>
  <si>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</si>
  <si>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</si>
  <si>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</si>
  <si>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</si>
  <si>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</si>
  <si>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</si>
  <si>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</si>
  <si>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</si>
  <si>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</si>
  <si>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</si>
  <si>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</si>
  <si>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</si>
  <si>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</si>
  <si>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</si>
  <si>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</si>
  <si>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</si>
  <si>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</si>
  <si>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</si>
  <si>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</si>
  <si>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</si>
  <si>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</si>
  <si>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</si>
  <si>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</si>
  <si>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</si>
  <si>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</si>
  <si>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</si>
  <si>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</si>
  <si>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</si>
  <si>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</si>
  <si>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</si>
  <si>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</si>
  <si>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</si>
  <si>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</si>
  <si>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</si>
  <si>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</si>
  <si>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</si>
  <si>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</si>
  <si>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</si>
  <si>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</si>
  <si>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</si>
  <si>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</si>
  <si>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</si>
  <si>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</si>
  <si>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</si>
  <si>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</si>
  <si>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</si>
  <si>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</si>
  <si>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</si>
  <si>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</si>
  <si>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</si>
  <si>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</si>
  <si>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</si>
  <si>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</si>
  <si>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</si>
  <si>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</si>
  <si>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</si>
  <si>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</si>
  <si>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</si>
  <si>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</si>
  <si>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</si>
  <si>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</si>
  <si>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</si>
  <si>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</si>
  <si>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</si>
  <si>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</si>
  <si>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</si>
  <si>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</si>
  <si>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</si>
  <si>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</si>
  <si>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</si>
  <si>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</si>
  <si>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</si>
  <si>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</si>
  <si>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</si>
  <si>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</si>
  <si>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</si>
  <si>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</si>
  <si>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</si>
  <si>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</si>
  <si>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</si>
  <si>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</si>
  <si>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</si>
  <si>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</si>
  <si>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</si>
  <si>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</si>
  <si>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</si>
  <si>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</si>
  <si>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</si>
  <si>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</si>
  <si>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</si>
  <si>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</si>
  <si>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</si>
  <si>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</si>
  <si>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</si>
  <si>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</si>
  <si>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</si>
  <si>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</si>
  <si>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</si>
  <si>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</si>
  <si>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</si>
  <si>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</si>
  <si>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</si>
  <si>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</si>
  <si>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</si>
  <si>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</si>
  <si>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</si>
  <si>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</si>
  <si>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</si>
  <si>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</si>
  <si>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</si>
  <si>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</si>
  <si>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</si>
  <si>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</si>
  <si>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</si>
  <si>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</si>
  <si>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</si>
  <si>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</si>
  <si>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</si>
  <si>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</si>
  <si>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</si>
  <si>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</si>
  <si>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</si>
  <si>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</si>
  <si>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</si>
  <si>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</si>
  <si>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</si>
  <si>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</si>
  <si>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</si>
  <si>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</si>
  <si>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</si>
  <si>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</si>
  <si>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</si>
  <si>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</si>
  <si>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</si>
  <si>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</si>
  <si>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</si>
  <si>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</si>
  <si>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</si>
  <si>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</si>
  <si>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</si>
  <si>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</si>
  <si>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</si>
  <si>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</si>
  <si>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</si>
  <si>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</si>
  <si>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</si>
  <si>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</si>
  <si>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</si>
  <si>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</si>
  <si>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</si>
  <si>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</si>
  <si>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</si>
  <si>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</si>
  <si>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</si>
  <si>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</si>
  <si>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</si>
  <si>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</si>
  <si>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</si>
  <si>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</si>
  <si>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</si>
  <si>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</si>
  <si>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</si>
  <si>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</si>
  <si>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</si>
  <si>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</si>
  <si>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</si>
  <si>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</si>
  <si>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</si>
  <si>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</si>
  <si>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</si>
  <si>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</si>
  <si>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</si>
  <si>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</si>
  <si>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</si>
  <si>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</si>
  <si>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</si>
  <si>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</si>
  <si>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</si>
  <si>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</si>
  <si>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</si>
  <si>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</si>
  <si>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</si>
  <si>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</si>
  <si>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</si>
  <si>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</si>
  <si>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</si>
  <si>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</si>
  <si>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</si>
  <si>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</si>
  <si>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</si>
  <si>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</si>
  <si>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</si>
  <si>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</si>
  <si>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</si>
  <si>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</si>
  <si>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</si>
  <si>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</si>
  <si>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</si>
  <si>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</si>
  <si>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</si>
  <si>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</si>
  <si>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</si>
  <si>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</si>
  <si>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</si>
  <si>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</si>
  <si>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</si>
  <si>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</si>
  <si>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</si>
  <si>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</si>
  <si>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</si>
  <si>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</si>
  <si>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</si>
  <si>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</si>
  <si>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</si>
  <si>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</si>
  <si>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</si>
  <si>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</si>
  <si>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</si>
  <si>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</si>
  <si>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</si>
  <si>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</si>
  <si>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</si>
  <si>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</si>
  <si>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</si>
  <si>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</si>
  <si>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</si>
  <si>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</si>
  <si>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</si>
  <si>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</si>
  <si>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</si>
  <si>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</si>
  <si>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</si>
  <si>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</si>
  <si>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</si>
  <si>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</si>
  <si>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</si>
  <si>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</si>
  <si>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</si>
  <si>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</si>
  <si>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</si>
  <si>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</si>
  <si>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</si>
  <si>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</si>
  <si>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</si>
  <si>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</si>
  <si>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</si>
  <si>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</si>
  <si>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</si>
  <si>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</si>
  <si>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</si>
  <si>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</si>
  <si>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</si>
  <si>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</si>
  <si>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</si>
  <si>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</si>
  <si>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</si>
  <si>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</si>
  <si>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</si>
  <si>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</si>
  <si>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</si>
  <si>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</si>
  <si>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</si>
  <si>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</si>
  <si>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</si>
  <si>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</si>
  <si>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</si>
  <si>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</si>
  <si>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</si>
  <si>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</si>
  <si>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</si>
  <si>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</si>
  <si>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</si>
  <si>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</si>
  <si>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</si>
  <si>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</si>
  <si>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</si>
  <si>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</si>
  <si>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</si>
  <si>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</si>
  <si>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</si>
  <si>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</si>
  <si>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</si>
  <si>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</si>
  <si>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</si>
  <si>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</si>
  <si>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</si>
  <si>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</si>
  <si>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</si>
  <si>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</si>
  <si>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</si>
  <si>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</si>
  <si>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</si>
  <si>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</si>
  <si>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</si>
  <si>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</si>
  <si>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</si>
  <si>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</si>
  <si>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</si>
  <si>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</si>
  <si>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</si>
  <si>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</si>
  <si>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</si>
  <si>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</si>
  <si>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</si>
  <si>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</si>
  <si>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</si>
  <si>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</si>
  <si>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</si>
  <si>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</si>
  <si>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</si>
  <si>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</si>
  <si>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</si>
  <si>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</si>
  <si>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</si>
  <si>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</si>
  <si>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</si>
  <si>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</si>
  <si>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</si>
  <si>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</si>
  <si>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</si>
  <si>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</si>
  <si>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</si>
  <si>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</si>
  <si>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</si>
  <si>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</si>
  <si>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</si>
  <si>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</si>
  <si>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</si>
  <si>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</si>
  <si>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</si>
  <si>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</si>
  <si>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</si>
  <si>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</si>
  <si>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</si>
  <si>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</si>
  <si>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</si>
  <si>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</si>
  <si>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</si>
  <si>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</si>
  <si>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</si>
  <si>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</si>
  <si>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</si>
  <si>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</si>
  <si>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</si>
  <si>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</si>
  <si>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</si>
  <si>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</si>
  <si>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</si>
  <si>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</si>
  <si>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</si>
  <si>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</si>
  <si>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</si>
  <si>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</si>
  <si>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</si>
  <si>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</si>
  <si>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</si>
  <si>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</si>
  <si>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</si>
  <si>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</si>
  <si>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</si>
  <si>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</si>
  <si>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</si>
  <si>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</si>
  <si>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</si>
  <si>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</si>
  <si>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</si>
  <si>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</si>
  <si>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</si>
  <si>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</si>
  <si>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</si>
  <si>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</si>
  <si>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</si>
  <si>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</si>
  <si>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</si>
  <si>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</si>
  <si>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</si>
  <si>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</si>
  <si>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</si>
  <si>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</si>
  <si>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</si>
  <si>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</si>
  <si>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</si>
  <si>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</si>
  <si>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</si>
  <si>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</si>
  <si>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</si>
  <si>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</si>
  <si>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</si>
  <si>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</si>
  <si>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</si>
  <si>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</si>
  <si>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</si>
  <si>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</si>
  <si>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</si>
  <si>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</si>
  <si>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</si>
  <si>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</si>
  <si>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</si>
  <si>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</si>
  <si>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</si>
  <si>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</si>
  <si>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</si>
  <si>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</si>
  <si>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</si>
  <si>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</si>
  <si>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</si>
  <si>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</si>
  <si>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</si>
  <si>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</si>
  <si>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</si>
  <si>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</si>
  <si>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</si>
  <si>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</si>
  <si>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</si>
  <si>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</si>
  <si>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</si>
  <si>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</si>
  <si>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</si>
  <si>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</si>
  <si>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</si>
  <si>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</si>
  <si>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</si>
  <si>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</si>
  <si>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</si>
  <si>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</si>
  <si>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</si>
  <si>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</si>
  <si>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</si>
  <si>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</si>
  <si>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</si>
  <si>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</si>
  <si>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</si>
  <si>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</si>
  <si>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</si>
  <si>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</si>
  <si>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</si>
  <si>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</si>
  <si>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</si>
  <si>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</si>
  <si>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</si>
  <si>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</si>
  <si>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</si>
  <si>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</si>
  <si>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</si>
  <si>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</si>
  <si>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</si>
  <si>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</si>
  <si>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</si>
  <si>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</si>
  <si>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</si>
  <si>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</si>
  <si>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</si>
  <si>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</si>
  <si>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</si>
  <si>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</si>
  <si>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</si>
  <si>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</si>
  <si>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</si>
  <si>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</si>
  <si>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</si>
  <si>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</si>
  <si>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</si>
  <si>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</si>
  <si>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</si>
  <si>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</si>
  <si>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</si>
  <si>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</si>
  <si>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</si>
  <si>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</si>
  <si>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</si>
  <si>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</si>
  <si>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</si>
  <si>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</si>
  <si>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</si>
  <si>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</si>
  <si>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</si>
  <si>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</si>
  <si>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</si>
  <si>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</si>
  <si>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</si>
  <si>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</si>
  <si>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</si>
  <si>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</si>
  <si>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</si>
  <si>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</si>
  <si>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</si>
  <si>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</si>
  <si>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</si>
  <si>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</si>
  <si>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</si>
  <si>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</si>
  <si>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</si>
  <si>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</si>
  <si>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</si>
  <si>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</si>
  <si>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</si>
  <si>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</si>
  <si>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</si>
  <si>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</si>
  <si>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</si>
  <si>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</si>
  <si>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</si>
  <si>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</si>
  <si>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</si>
  <si>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</si>
  <si>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</si>
  <si>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</si>
  <si>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</si>
  <si>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</si>
  <si>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</si>
  <si>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</si>
  <si>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</si>
  <si>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</si>
  <si>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</si>
  <si>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</si>
  <si>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</si>
  <si>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</si>
  <si>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</si>
  <si>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</si>
  <si>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</si>
  <si>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</si>
  <si>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</si>
  <si>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</si>
  <si>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</si>
  <si>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</si>
  <si>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</si>
  <si>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</si>
  <si>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</si>
  <si>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</si>
  <si>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</si>
  <si>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</si>
  <si>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</si>
  <si>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</si>
  <si>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</si>
  <si>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</si>
  <si>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</si>
  <si>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</si>
  <si>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</si>
  <si>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</si>
  <si>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</si>
  <si>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</si>
  <si>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</si>
  <si>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</si>
  <si>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</si>
  <si>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</si>
  <si>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</si>
  <si>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</si>
  <si>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</si>
  <si>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</si>
  <si>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</si>
  <si>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</si>
  <si>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</si>
  <si>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</si>
  <si>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</si>
  <si>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</si>
  <si>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</si>
  <si>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</si>
  <si>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</si>
  <si>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</si>
  <si>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</si>
  <si>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</si>
  <si>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</si>
  <si>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</si>
  <si>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</si>
  <si>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</si>
  <si>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</si>
  <si>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</si>
  <si>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</si>
  <si>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</si>
  <si>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</si>
  <si>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</si>
  <si>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</si>
  <si>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</si>
  <si>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</si>
  <si>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</si>
  <si>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</si>
  <si>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</si>
  <si>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</si>
  <si>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</si>
  <si>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</si>
  <si>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</si>
  <si>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</si>
  <si>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</si>
  <si>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</si>
  <si>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</si>
  <si>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</si>
  <si>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</si>
  <si>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</si>
  <si>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</si>
  <si>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</si>
  <si>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</si>
  <si>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</si>
  <si>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</si>
  <si>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</si>
  <si>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</si>
  <si>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</si>
  <si>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</si>
  <si>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</si>
  <si>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</si>
  <si>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</si>
  <si>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</si>
  <si>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</si>
  <si>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</si>
  <si>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</si>
  <si>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</si>
  <si>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</si>
  <si>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</si>
  <si>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</si>
  <si>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</si>
  <si>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</si>
  <si>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</si>
  <si>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</si>
  <si>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</si>
  <si>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</si>
  <si>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</si>
  <si>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</si>
  <si>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</si>
  <si>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</si>
  <si>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</si>
  <si>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</si>
  <si>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</si>
  <si>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</si>
  <si>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</si>
  <si>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</si>
  <si>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</si>
  <si>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</si>
  <si>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</si>
  <si>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</si>
  <si>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</si>
  <si>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</si>
  <si>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</si>
  <si>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</si>
  <si>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</si>
  <si>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</si>
  <si>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</si>
  <si>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</si>
  <si>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</si>
  <si>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</si>
  <si>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</si>
  <si>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</si>
  <si>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</si>
  <si>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</si>
  <si>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</si>
  <si>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</si>
  <si>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</si>
  <si>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</si>
  <si>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</si>
  <si>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</si>
  <si>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</si>
  <si>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</si>
  <si>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</si>
  <si>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</si>
  <si>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</si>
  <si>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</si>
  <si>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</si>
  <si>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</si>
  <si>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</si>
  <si>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</si>
  <si>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</si>
  <si>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</si>
  <si>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</si>
  <si>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</si>
  <si>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</si>
  <si>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</si>
  <si>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</si>
  <si>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</si>
  <si>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</si>
  <si>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</si>
  <si>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</si>
  <si>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</si>
  <si>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</si>
  <si>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</si>
  <si>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</si>
  <si>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</si>
  <si>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</si>
  <si>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</si>
  <si>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</si>
  <si>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</si>
  <si>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</si>
  <si>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</si>
  <si>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</si>
  <si>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</si>
  <si>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</si>
  <si>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</si>
  <si>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</si>
  <si>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</si>
  <si>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</si>
  <si>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</si>
  <si>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</si>
  <si>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</si>
  <si>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</si>
  <si>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</si>
  <si>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</si>
  <si>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</si>
  <si>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</si>
  <si>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</si>
  <si>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</si>
  <si>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</si>
  <si>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</si>
  <si>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</si>
  <si>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</si>
  <si>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</si>
  <si>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</si>
  <si>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</si>
  <si>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</si>
  <si>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</si>
  <si>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</si>
  <si>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</si>
  <si>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</si>
  <si>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</si>
  <si>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</si>
  <si>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</si>
  <si>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</si>
  <si>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</si>
  <si>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</si>
  <si>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</si>
  <si>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</si>
  <si>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</si>
  <si>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</si>
  <si>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</si>
  <si>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</si>
  <si>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</si>
  <si>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</si>
  <si>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</si>
  <si>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</si>
  <si>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</si>
  <si>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</si>
  <si>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</si>
  <si>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</si>
  <si>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</si>
  <si>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</si>
  <si>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</si>
  <si>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</si>
  <si>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</si>
  <si>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</si>
  <si>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</si>
  <si>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</si>
  <si>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</si>
  <si>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</si>
  <si>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</si>
  <si>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</si>
  <si>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</si>
  <si>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</si>
  <si>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</si>
  <si>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</si>
  <si>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</si>
  <si>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</si>
  <si>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</si>
  <si>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</si>
  <si>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</si>
  <si>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</si>
  <si>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</si>
  <si>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</si>
  <si>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</si>
  <si>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</si>
  <si>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</si>
  <si>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</si>
  <si>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</si>
  <si>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</si>
  <si>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</si>
  <si>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</si>
  <si>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</si>
  <si>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</si>
  <si>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</si>
  <si>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</si>
  <si>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</si>
  <si>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</si>
  <si>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</si>
  <si>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</si>
  <si>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</si>
  <si>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</si>
  <si>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</si>
  <si>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</si>
  <si>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</si>
  <si>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</si>
  <si>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</si>
  <si>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</si>
  <si>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</si>
  <si>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</si>
  <si>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</si>
  <si>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</si>
  <si>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</si>
  <si>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</si>
  <si>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</si>
  <si>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</si>
  <si>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</si>
  <si>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</si>
  <si>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</si>
  <si>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</si>
  <si>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</si>
  <si>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</si>
  <si>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</si>
  <si>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</si>
  <si>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</si>
  <si>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</si>
  <si>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</si>
  <si>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</si>
  <si>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</si>
  <si>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</si>
  <si>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</si>
  <si>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</si>
  <si>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</si>
  <si>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</si>
  <si>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</si>
  <si>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</si>
  <si>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</si>
  <si>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</si>
  <si>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</si>
  <si>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</si>
  <si>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</si>
  <si>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</si>
  <si>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</si>
  <si>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</si>
  <si>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</si>
  <si>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</si>
  <si>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</si>
  <si>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</si>
  <si>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</si>
  <si>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</si>
  <si>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</si>
  <si>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</si>
  <si>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</si>
  <si>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</si>
  <si>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</si>
  <si>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</si>
  <si>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</si>
  <si>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</si>
  <si>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</si>
  <si>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</si>
  <si>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</si>
  <si>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</si>
  <si>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</si>
  <si>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</si>
  <si>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</si>
  <si>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</si>
  <si>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</si>
  <si>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</si>
  <si>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</si>
  <si>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</si>
  <si>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</si>
  <si>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</si>
  <si>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</si>
  <si>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</si>
  <si>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</si>
  <si>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</si>
  <si>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</si>
  <si>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</si>
  <si>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</si>
  <si>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</si>
  <si>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</si>
  <si>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</si>
  <si>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</si>
  <si>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</si>
  <si>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</si>
  <si>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</si>
  <si>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</si>
  <si>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</si>
  <si>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</si>
  <si>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</si>
  <si>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</si>
  <si>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</si>
  <si>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</si>
  <si>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</si>
  <si>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</si>
  <si>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</si>
  <si>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</si>
  <si>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</si>
  <si>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</si>
  <si>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</si>
  <si>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</si>
  <si>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</si>
  <si>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</si>
  <si>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</si>
  <si>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</si>
  <si>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</si>
  <si>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</si>
  <si>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</si>
  <si>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</si>
  <si>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</si>
  <si>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</si>
  <si>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</si>
  <si>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</si>
  <si>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</si>
  <si>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</si>
  <si>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</si>
  <si>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</si>
  <si>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</si>
  <si>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</si>
  <si>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</si>
  <si>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</si>
  <si>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</si>
  <si>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</si>
  <si>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</si>
  <si>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</si>
  <si>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</si>
  <si>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</si>
  <si>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</si>
  <si>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</si>
  <si>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</si>
  <si>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</si>
  <si>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</si>
  <si>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</si>
  <si>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</si>
  <si>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</si>
  <si>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</si>
  <si>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</si>
  <si>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</si>
  <si>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</si>
  <si>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</si>
  <si>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</si>
  <si>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</si>
  <si>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</si>
  <si>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</si>
  <si>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</si>
  <si>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</si>
  <si>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</si>
  <si>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</si>
  <si>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</si>
  <si>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</si>
  <si>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</si>
  <si>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</si>
  <si>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</si>
  <si>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</si>
  <si>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</si>
  <si>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</si>
  <si>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</si>
  <si>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</si>
  <si>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</si>
  <si>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</si>
  <si>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</si>
  <si>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</si>
  <si>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</si>
  <si>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</si>
  <si>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</si>
  <si>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</si>
  <si>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</si>
  <si>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</si>
  <si>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</si>
  <si>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</si>
  <si>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</si>
  <si>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</si>
  <si>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</si>
  <si>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</si>
  <si>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</si>
  <si>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</si>
  <si>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</si>
  <si>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</si>
  <si>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</si>
  <si>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</si>
  <si>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</si>
  <si>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</si>
  <si>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</si>
  <si>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</si>
  <si>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</si>
  <si>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</si>
  <si>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</si>
  <si>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</si>
  <si>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</si>
  <si>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</si>
  <si>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</si>
  <si>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</si>
  <si>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</si>
  <si>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</si>
  <si>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</si>
  <si>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</si>
  <si>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</si>
  <si>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</si>
  <si>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</si>
  <si>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</si>
  <si>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</si>
  <si>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</si>
  <si>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</si>
  <si>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</si>
  <si>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</si>
  <si>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</si>
  <si>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</si>
  <si>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</si>
  <si>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</si>
  <si>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</si>
  <si>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</si>
  <si>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</si>
  <si>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</si>
  <si>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</si>
  <si>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</si>
  <si>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</si>
  <si>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</si>
  <si>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</si>
  <si>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</si>
  <si>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</si>
  <si>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</si>
  <si>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</si>
  <si>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</si>
  <si>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</si>
  <si>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</si>
  <si>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</si>
  <si>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</si>
  <si>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</si>
  <si>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</si>
  <si>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</si>
  <si>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</si>
  <si>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</si>
  <si>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</si>
  <si>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</si>
  <si>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</si>
  <si>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</si>
  <si>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</si>
  <si>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</si>
  <si>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</si>
  <si>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</si>
  <si>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</si>
  <si>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</si>
  <si>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</si>
  <si>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</si>
  <si>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</si>
  <si>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</si>
  <si>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</si>
  <si>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</si>
  <si>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</si>
  <si>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</si>
  <si>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</si>
  <si>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</si>
  <si>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</si>
  <si>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</si>
  <si>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</si>
  <si>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</si>
  <si>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</si>
  <si>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</si>
  <si>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</si>
  <si>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</si>
  <si>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</si>
  <si>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</si>
  <si>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</si>
  <si>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</si>
  <si>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</si>
  <si>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</si>
  <si>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</si>
  <si>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</si>
  <si>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</si>
  <si>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</si>
  <si>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</si>
  <si>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</si>
  <si>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</si>
  <si>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</si>
  <si>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</si>
  <si>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</si>
  <si>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</si>
  <si>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</si>
  <si>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</si>
  <si>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</si>
  <si>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</si>
  <si>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</si>
  <si>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</si>
  <si>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</si>
  <si>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</si>
  <si>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</si>
  <si>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</si>
  <si>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</si>
  <si>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</si>
  <si>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</si>
  <si>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</si>
  <si>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</si>
  <si>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</si>
  <si>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</si>
  <si>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</si>
  <si>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</si>
  <si>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</si>
  <si>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</si>
  <si>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</si>
  <si>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</si>
  <si>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</si>
  <si>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</si>
  <si>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</si>
  <si>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</si>
  <si>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</si>
  <si>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</si>
  <si>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</si>
  <si>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</si>
  <si>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</si>
  <si>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</si>
  <si>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</si>
  <si>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</si>
  <si>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</si>
  <si>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</si>
  <si>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</si>
  <si>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</si>
  <si>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</si>
  <si>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</si>
  <si>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</si>
  <si>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</si>
  <si>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</si>
  <si>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</si>
  <si>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</si>
  <si>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</si>
  <si>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</si>
  <si>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</si>
  <si>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</si>
  <si>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</si>
  <si>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</si>
  <si>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</si>
  <si>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</si>
  <si>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</si>
  <si>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</si>
  <si>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</si>
  <si>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</si>
  <si>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</si>
  <si>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</si>
  <si>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</si>
  <si>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</si>
  <si>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</si>
  <si>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</si>
  <si>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</si>
  <si>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</si>
  <si>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</si>
  <si>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</si>
  <si>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</si>
  <si>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</si>
  <si>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</si>
  <si>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</si>
  <si>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</si>
  <si>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</si>
  <si>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</si>
  <si>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</si>
  <si>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</si>
  <si>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</si>
  <si>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</si>
  <si>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</si>
  <si>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</si>
  <si>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</si>
  <si>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</si>
  <si>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</si>
  <si>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</si>
  <si>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</si>
  <si>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</si>
  <si>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</si>
  <si>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</si>
  <si>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</si>
  <si>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</si>
  <si>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</si>
  <si>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</si>
  <si>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</si>
  <si>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</si>
  <si>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</si>
  <si>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</si>
  <si>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</si>
  <si>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</si>
  <si>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</si>
  <si>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</si>
  <si>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</si>
  <si>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</si>
  <si>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</si>
  <si>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</si>
  <si>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</si>
  <si>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</si>
  <si>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</si>
  <si>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</si>
  <si>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</si>
  <si>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</si>
  <si>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</si>
  <si>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</si>
  <si>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</si>
  <si>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</si>
  <si>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</si>
  <si>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</si>
  <si>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</si>
  <si>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</si>
  <si>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</si>
  <si>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</si>
  <si>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</si>
  <si>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</si>
  <si>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</si>
  <si>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</si>
  <si>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</si>
  <si>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</si>
  <si>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</si>
  <si>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</si>
  <si>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</si>
  <si>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</si>
  <si>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</si>
  <si>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</si>
  <si>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</si>
  <si>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</si>
  <si>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</si>
  <si>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</si>
  <si>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</si>
  <si>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</si>
  <si>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</si>
  <si>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</si>
  <si>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</si>
  <si>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</si>
  <si>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</si>
  <si>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</si>
  <si>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</si>
  <si>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</si>
  <si>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</si>
  <si>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</si>
  <si>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</si>
  <si>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</si>
  <si>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</si>
  <si>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</si>
  <si>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</si>
  <si>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</si>
  <si>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</si>
  <si>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</si>
  <si>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</si>
  <si>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</si>
  <si>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</si>
  <si>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</si>
  <si>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</si>
  <si>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</si>
  <si>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</si>
  <si>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</si>
  <si>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</si>
  <si>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</si>
  <si>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</si>
  <si>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</si>
  <si>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</si>
  <si>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</si>
  <si>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</si>
  <si>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</si>
  <si>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</si>
  <si>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</si>
  <si>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</si>
  <si>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</si>
  <si>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</si>
  <si>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</si>
  <si>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</si>
  <si>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</si>
  <si>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</si>
  <si>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</si>
  <si>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</si>
  <si>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</si>
  <si>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</si>
  <si>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</si>
  <si>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</si>
  <si>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</si>
  <si>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</si>
  <si>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</si>
  <si>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</si>
  <si>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</si>
  <si>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</si>
  <si>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</si>
  <si>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</si>
  <si>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</si>
  <si>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</si>
  <si>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</si>
  <si>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</si>
  <si>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</si>
  <si>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</si>
  <si>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</si>
  <si>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</si>
  <si>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</si>
  <si>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</si>
  <si>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</si>
  <si>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</si>
  <si>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</si>
  <si>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</si>
  <si>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</si>
  <si>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</si>
  <si>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</si>
  <si>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</si>
  <si>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</si>
  <si>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</si>
  <si>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</si>
  <si>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</si>
  <si>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</si>
  <si>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</si>
  <si>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</si>
  <si>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</si>
  <si>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</si>
  <si>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</si>
  <si>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</si>
  <si>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</si>
  <si>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</si>
  <si>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</si>
  <si>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</si>
  <si>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</si>
  <si>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</si>
  <si>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</si>
  <si>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</si>
  <si>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</si>
  <si>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</si>
  <si>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</si>
  <si>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</si>
  <si>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</si>
  <si>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</si>
  <si>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</si>
  <si>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</si>
  <si>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</si>
  <si>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</si>
  <si>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</si>
  <si>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</si>
  <si>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</si>
  <si>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</si>
  <si>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</si>
  <si>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</si>
  <si>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</si>
  <si>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</si>
  <si>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</si>
  <si>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</si>
  <si>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</si>
  <si>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</si>
  <si>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</si>
  <si>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</si>
  <si>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</si>
  <si>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</si>
  <si>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</si>
  <si>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</si>
  <si>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</si>
  <si>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</si>
  <si>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</si>
  <si>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</si>
  <si>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</si>
  <si>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</si>
  <si>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</si>
  <si>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</si>
  <si>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</si>
  <si>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</si>
  <si>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</si>
  <si>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</si>
  <si>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</si>
  <si>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</si>
  <si>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</si>
  <si>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</si>
  <si>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</si>
  <si>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</si>
  <si>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</si>
  <si>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</si>
  <si>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</si>
  <si>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</si>
  <si>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</si>
  <si>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</si>
  <si>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</si>
  <si>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</si>
  <si>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</si>
  <si>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</si>
  <si>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</si>
  <si>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</si>
  <si>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</si>
  <si>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</si>
  <si>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</si>
  <si>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</si>
  <si>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</si>
  <si>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</si>
  <si>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</si>
  <si>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</si>
  <si>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</si>
  <si>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</si>
  <si>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</si>
  <si>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</si>
  <si>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</si>
  <si>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</si>
  <si>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</si>
  <si>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</si>
  <si>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</si>
  <si>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</si>
  <si>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</si>
  <si>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</si>
  <si>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</si>
  <si>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</si>
  <si>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</si>
  <si>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</si>
  <si>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</si>
  <si>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</si>
  <si>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</si>
  <si>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</si>
  <si>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</si>
  <si>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</si>
  <si>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</si>
  <si>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</si>
  <si>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</si>
  <si>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</si>
  <si>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</si>
  <si>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</si>
  <si>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</si>
  <si>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</si>
  <si>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</si>
  <si>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</si>
  <si>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</si>
  <si>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</si>
  <si>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</si>
  <si>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</si>
  <si>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</si>
  <si>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</si>
  <si>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</si>
  <si>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</si>
  <si>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</si>
  <si>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</si>
  <si>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</si>
  <si>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</si>
  <si>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</si>
  <si>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</si>
  <si>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</si>
  <si>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</si>
  <si>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</si>
  <si>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</si>
  <si>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</si>
  <si>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</si>
  <si>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</si>
  <si>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</si>
  <si>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</si>
  <si>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</si>
  <si>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</si>
  <si>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</si>
  <si>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</si>
  <si>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</si>
  <si>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</si>
  <si>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</si>
  <si>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</si>
  <si>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</si>
  <si>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</si>
  <si>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</si>
  <si>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</si>
  <si>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</si>
  <si>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</si>
  <si>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</si>
  <si>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</si>
  <si>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</si>
  <si>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</si>
  <si>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</si>
  <si>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</si>
  <si>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</si>
  <si>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</si>
  <si>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</si>
  <si>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</si>
  <si>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</si>
  <si>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</si>
  <si>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</si>
  <si>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</si>
  <si>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</si>
  <si>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</si>
  <si>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</si>
  <si>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</si>
  <si>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</si>
  <si>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</si>
  <si>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</si>
  <si>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</si>
  <si>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</si>
  <si>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</si>
  <si>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</si>
  <si>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</si>
  <si>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</si>
  <si>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</si>
  <si>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</si>
  <si>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</si>
  <si>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</si>
  <si>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</si>
  <si>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</si>
  <si>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</si>
  <si>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</si>
  <si>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</si>
  <si>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</si>
  <si>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</si>
  <si>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</si>
  <si>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</si>
  <si>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</si>
  <si>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</si>
  <si>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</si>
  <si>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</si>
  <si>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</si>
  <si>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</si>
  <si>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</si>
  <si>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</si>
  <si>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</si>
  <si>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</si>
  <si>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</si>
  <si>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</si>
  <si>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</si>
  <si>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</si>
  <si>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</si>
  <si>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</si>
  <si>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</si>
  <si>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</si>
  <si>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</si>
  <si>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</si>
  <si>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</si>
  <si>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</si>
  <si>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</si>
  <si>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</si>
  <si>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</si>
  <si>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</si>
  <si>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</si>
  <si>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</si>
  <si>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</si>
  <si>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</si>
  <si>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</si>
  <si>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</si>
  <si>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</si>
  <si>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</si>
  <si>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</si>
  <si>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</si>
  <si>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</si>
  <si>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</si>
  <si>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</si>
  <si>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</si>
  <si>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</si>
  <si>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</si>
  <si>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</si>
  <si>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</si>
  <si>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</si>
  <si>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</si>
  <si>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</si>
  <si>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</si>
  <si>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</si>
  <si>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</si>
  <si>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</si>
  <si>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</si>
  <si>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</si>
  <si>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</si>
  <si>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</si>
  <si>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</si>
  <si>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</si>
  <si>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</si>
  <si>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</si>
  <si>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</si>
  <si>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</si>
  <si>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</si>
  <si>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</si>
  <si>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</si>
  <si>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</si>
  <si>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</si>
  <si>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</si>
  <si>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</si>
  <si>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</si>
  <si>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</si>
  <si>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</si>
  <si>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</si>
  <si>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</si>
  <si>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</si>
  <si>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</si>
  <si>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</si>
  <si>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</si>
  <si>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</si>
  <si>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</si>
  <si>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</si>
  <si>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</si>
  <si>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</si>
  <si>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</si>
  <si>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</si>
  <si>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</si>
  <si>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</si>
  <si>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</si>
  <si>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</si>
  <si>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</si>
  <si>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</si>
  <si>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</si>
  <si>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</si>
  <si>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</si>
  <si>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</si>
  <si>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</si>
  <si>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</si>
  <si>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</si>
  <si>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</si>
  <si>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</si>
  <si>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</si>
  <si>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</si>
  <si>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</si>
  <si>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</si>
  <si>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</si>
  <si>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</si>
  <si>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</si>
  <si>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</si>
  <si>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</si>
  <si>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</si>
  <si>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</si>
  <si>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</si>
  <si>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</si>
  <si>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</si>
  <si>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</si>
  <si>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</si>
  <si>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</si>
  <si>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</si>
  <si>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</si>
  <si>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</si>
  <si>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</si>
  <si>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</si>
  <si>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</si>
  <si>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</si>
  <si>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</si>
  <si>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</si>
  <si>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</si>
  <si>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</si>
  <si>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</si>
  <si>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</si>
  <si>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</si>
  <si>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</si>
  <si>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</si>
  <si>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</si>
  <si>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</si>
  <si>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</si>
  <si>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</si>
  <si>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</si>
  <si>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</si>
  <si>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</si>
  <si>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</si>
  <si>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</si>
  <si>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</si>
  <si>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</si>
  <si>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</si>
  <si>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</si>
  <si>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</si>
  <si>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</si>
  <si>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</si>
  <si>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</si>
  <si>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</si>
  <si>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</si>
  <si>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</si>
  <si>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</si>
  <si>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</si>
  <si>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</si>
  <si>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</si>
  <si>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</si>
  <si>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</si>
  <si>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</si>
  <si>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</si>
  <si>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</si>
  <si>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</si>
  <si>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</si>
  <si>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</si>
  <si>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</si>
  <si>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</si>
  <si>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</si>
  <si>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</si>
  <si>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</si>
  <si>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</si>
  <si>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</si>
  <si>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</si>
  <si>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</si>
  <si>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</si>
  <si>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</si>
  <si>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</si>
  <si>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</si>
  <si>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</si>
  <si>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</si>
  <si>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</si>
  <si>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</si>
  <si>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</si>
  <si>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</si>
  <si>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</si>
  <si>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</si>
  <si>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</si>
  <si>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</si>
  <si>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</si>
  <si>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</si>
  <si>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</si>
  <si>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</si>
  <si>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</si>
  <si>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</si>
  <si>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</si>
  <si>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</si>
  <si>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</si>
  <si>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</si>
  <si>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</si>
  <si>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</si>
  <si>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</si>
  <si>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</si>
  <si>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</si>
  <si>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</si>
  <si>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</si>
  <si>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</si>
  <si>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</si>
  <si>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</si>
  <si>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</si>
  <si>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</si>
  <si>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</si>
  <si>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</si>
  <si>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</si>
  <si>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</si>
  <si>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</si>
  <si>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</si>
  <si>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</si>
  <si>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</si>
  <si>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</si>
  <si>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</si>
  <si>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</si>
  <si>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</si>
  <si>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</si>
  <si>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</si>
  <si>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</si>
  <si>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</si>
  <si>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</si>
  <si>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</si>
  <si>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</si>
  <si>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</si>
  <si>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</si>
  <si>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</si>
  <si>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</si>
  <si>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t>
    <phoneticPr fontId="32"/>
  </si>
  <si>
    <t>奈良県知事</t>
    <rPh sb="0" eb="3">
      <t>ナラケン</t>
    </rPh>
    <rPh sb="3" eb="5">
      <t>チジ</t>
    </rPh>
    <phoneticPr fontId="45"/>
  </si>
  <si>
    <t>（別記様式１）</t>
    <rPh sb="1" eb="3">
      <t>ベッキ</t>
    </rPh>
    <rPh sb="3" eb="5">
      <t>ヨウシキ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</si>
</sst>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ill>
        <patternFill patternType="solid">
          <bgColor theme="1" tint="0.24994659260841701"/>
        </patternFill>
      </fill>
    </dxf>
    <dxf>
      <font>
        <b val="0"/>
        <i val="0"/>
        <strike val="0"/>
        <u val="none"/>
        <color theme="1" tint="4.9989318521683403E-2"/>
      </font>
      <numFmt numFmtId="0" formatCode="General"/>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419" t="s">
        <v>8959</v>
      </c>
      <c r="F5" s="419"/>
      <c r="G5" s="420"/>
    </row>
    <row r="6" spans="1:7" ht="39.6" customHeight="1" x14ac:dyDescent="0.15">
      <c r="C6" s="43" t="s">
        <v>8036</v>
      </c>
      <c r="D6" s="44" t="s">
        <v>8954</v>
      </c>
      <c r="E6" s="406" t="s">
        <v>8955</v>
      </c>
      <c r="F6" s="407"/>
      <c r="G6" s="408"/>
    </row>
    <row r="7" spans="1:7" ht="39.6" customHeight="1" x14ac:dyDescent="0.15">
      <c r="C7" s="43" t="s">
        <v>8967</v>
      </c>
      <c r="D7" s="44" t="s">
        <v>8950</v>
      </c>
      <c r="E7" s="412" t="s">
        <v>8956</v>
      </c>
      <c r="F7" s="413"/>
      <c r="G7" s="414"/>
    </row>
    <row r="8" spans="1:7" ht="39.6" customHeight="1" x14ac:dyDescent="0.15">
      <c r="C8" s="43" t="s">
        <v>8038</v>
      </c>
      <c r="D8" s="44" t="s">
        <v>8949</v>
      </c>
      <c r="E8" s="406" t="s">
        <v>8977</v>
      </c>
      <c r="F8" s="407"/>
      <c r="G8" s="408"/>
    </row>
    <row r="9" spans="1:7" ht="39.6" customHeight="1" x14ac:dyDescent="0.15">
      <c r="C9" s="43" t="s">
        <v>8039</v>
      </c>
      <c r="D9" s="44" t="s">
        <v>8952</v>
      </c>
      <c r="E9" s="406" t="s">
        <v>8953</v>
      </c>
      <c r="F9" s="407"/>
      <c r="G9" s="408"/>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418" t="s">
        <v>8959</v>
      </c>
      <c r="F13" s="419"/>
      <c r="G13" s="420"/>
    </row>
    <row r="14" spans="1:7" ht="39" customHeight="1" x14ac:dyDescent="0.15">
      <c r="C14" s="43" t="s">
        <v>8966</v>
      </c>
      <c r="D14" s="50" t="s">
        <v>8957</v>
      </c>
      <c r="E14" s="406" t="s">
        <v>8964</v>
      </c>
      <c r="F14" s="407"/>
      <c r="G14" s="408"/>
    </row>
    <row r="15" spans="1:7" ht="39" customHeight="1" x14ac:dyDescent="0.15">
      <c r="C15" s="43" t="s">
        <v>8967</v>
      </c>
      <c r="D15" s="50" t="s">
        <v>8960</v>
      </c>
      <c r="E15" s="406" t="s">
        <v>8961</v>
      </c>
      <c r="F15" s="407"/>
      <c r="G15" s="408"/>
    </row>
    <row r="16" spans="1:7" ht="39" customHeight="1" x14ac:dyDescent="0.15">
      <c r="C16" s="43" t="s">
        <v>8968</v>
      </c>
      <c r="D16" s="50" t="s">
        <v>8962</v>
      </c>
      <c r="E16" s="406" t="s">
        <v>8963</v>
      </c>
      <c r="F16" s="407"/>
      <c r="G16" s="408"/>
    </row>
    <row r="17" spans="2:12" ht="39" customHeight="1" x14ac:dyDescent="0.15">
      <c r="C17" s="43" t="s">
        <v>8969</v>
      </c>
      <c r="D17" s="50" t="s">
        <v>8965</v>
      </c>
      <c r="E17" s="406" t="s">
        <v>9065</v>
      </c>
      <c r="F17" s="407"/>
      <c r="G17" s="408"/>
    </row>
    <row r="18" spans="2:12" ht="39" customHeight="1" x14ac:dyDescent="0.15">
      <c r="C18" s="43" t="s">
        <v>8970</v>
      </c>
      <c r="D18" s="50" t="s">
        <v>8517</v>
      </c>
      <c r="E18" s="409" t="s">
        <v>9015</v>
      </c>
      <c r="F18" s="410"/>
      <c r="G18" s="411"/>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418" t="s">
        <v>8959</v>
      </c>
      <c r="F21" s="419"/>
      <c r="G21" s="420"/>
    </row>
    <row r="22" spans="2:12" ht="39" customHeight="1" x14ac:dyDescent="0.15">
      <c r="C22" s="396" t="s">
        <v>8966</v>
      </c>
      <c r="D22" s="399" t="s">
        <v>8557</v>
      </c>
      <c r="E22" s="403" t="s">
        <v>8984</v>
      </c>
      <c r="F22" s="404"/>
      <c r="G22" s="405"/>
    </row>
    <row r="23" spans="2:12" ht="27.6" customHeight="1" x14ac:dyDescent="0.15">
      <c r="C23" s="397"/>
      <c r="D23" s="400"/>
      <c r="E23" s="402" t="s">
        <v>8995</v>
      </c>
      <c r="F23" s="46" t="s">
        <v>8972</v>
      </c>
      <c r="G23" s="44" t="s">
        <v>8986</v>
      </c>
    </row>
    <row r="24" spans="2:12" ht="27.6" customHeight="1" x14ac:dyDescent="0.15">
      <c r="C24" s="397"/>
      <c r="D24" s="400"/>
      <c r="E24" s="402"/>
      <c r="F24" s="52" t="s">
        <v>8973</v>
      </c>
      <c r="G24" s="44" t="s">
        <v>8987</v>
      </c>
    </row>
    <row r="25" spans="2:12" ht="27.6" customHeight="1" x14ac:dyDescent="0.15">
      <c r="C25" s="397"/>
      <c r="D25" s="400"/>
      <c r="E25" s="402"/>
      <c r="F25" s="43" t="s">
        <v>8976</v>
      </c>
      <c r="G25" s="44" t="s">
        <v>8988</v>
      </c>
    </row>
    <row r="26" spans="2:12" ht="27.6" customHeight="1" x14ac:dyDescent="0.15">
      <c r="C26" s="397"/>
      <c r="D26" s="400"/>
      <c r="E26" s="402"/>
      <c r="F26" s="43" t="s">
        <v>8974</v>
      </c>
      <c r="G26" s="44" t="s">
        <v>8989</v>
      </c>
    </row>
    <row r="27" spans="2:12" ht="27.6" customHeight="1" x14ac:dyDescent="0.15">
      <c r="C27" s="397"/>
      <c r="D27" s="400"/>
      <c r="E27" s="402"/>
      <c r="F27" s="43" t="s">
        <v>8975</v>
      </c>
      <c r="G27" s="44" t="s">
        <v>8990</v>
      </c>
    </row>
    <row r="28" spans="2:12" ht="27.6" customHeight="1" x14ac:dyDescent="0.15">
      <c r="C28" s="398"/>
      <c r="D28" s="401"/>
      <c r="E28" s="402"/>
      <c r="F28" s="53"/>
      <c r="G28" s="44" t="s">
        <v>8991</v>
      </c>
    </row>
    <row r="29" spans="2:12" ht="54.75" customHeight="1" x14ac:dyDescent="0.15">
      <c r="C29" s="43" t="s">
        <v>8967</v>
      </c>
      <c r="D29" s="50" t="s">
        <v>190</v>
      </c>
      <c r="E29" s="412" t="s">
        <v>9040</v>
      </c>
      <c r="F29" s="413"/>
      <c r="G29" s="414"/>
    </row>
    <row r="30" spans="2:12" x14ac:dyDescent="0.15">
      <c r="C30" s="396" t="s">
        <v>8968</v>
      </c>
      <c r="D30" s="399" t="s">
        <v>8621</v>
      </c>
      <c r="E30" s="415" t="s">
        <v>8992</v>
      </c>
      <c r="F30" s="416"/>
      <c r="G30" s="417"/>
    </row>
    <row r="31" spans="2:12" ht="39" customHeight="1" x14ac:dyDescent="0.15">
      <c r="C31" s="397"/>
      <c r="D31" s="400"/>
      <c r="E31" s="402" t="s">
        <v>8996</v>
      </c>
      <c r="F31" s="45" t="s">
        <v>8932</v>
      </c>
      <c r="G31" s="54" t="s">
        <v>8985</v>
      </c>
    </row>
    <row r="32" spans="2:12" ht="39" customHeight="1" x14ac:dyDescent="0.15">
      <c r="C32" s="397"/>
      <c r="D32" s="400"/>
      <c r="E32" s="402"/>
      <c r="F32" s="45" t="s">
        <v>8978</v>
      </c>
      <c r="G32" s="55" t="s">
        <v>8979</v>
      </c>
    </row>
    <row r="33" spans="2:7" ht="39" customHeight="1" x14ac:dyDescent="0.15">
      <c r="C33" s="397"/>
      <c r="D33" s="400"/>
      <c r="E33" s="402"/>
      <c r="F33" s="45" t="s">
        <v>8980</v>
      </c>
      <c r="G33" s="51" t="s">
        <v>8981</v>
      </c>
    </row>
    <row r="34" spans="2:7" ht="56.25" x14ac:dyDescent="0.15">
      <c r="C34" s="397"/>
      <c r="D34" s="400"/>
      <c r="E34" s="402"/>
      <c r="F34" s="43" t="s">
        <v>8623</v>
      </c>
      <c r="G34" s="54" t="s">
        <v>8993</v>
      </c>
    </row>
    <row r="35" spans="2:7" ht="39" customHeight="1" x14ac:dyDescent="0.15">
      <c r="C35" s="398"/>
      <c r="D35" s="401"/>
      <c r="E35" s="402"/>
      <c r="F35" s="43" t="s">
        <v>8982</v>
      </c>
      <c r="G35" s="55" t="s">
        <v>8983</v>
      </c>
    </row>
    <row r="36" spans="2:7" ht="128.25" customHeight="1" x14ac:dyDescent="0.15">
      <c r="C36" s="43" t="s">
        <v>8969</v>
      </c>
      <c r="D36" s="50" t="s">
        <v>8625</v>
      </c>
      <c r="E36" s="406" t="s">
        <v>8997</v>
      </c>
      <c r="F36" s="410"/>
      <c r="G36" s="411"/>
    </row>
    <row r="37" spans="2:7" ht="18.75" customHeight="1" x14ac:dyDescent="0.15"/>
    <row r="38" spans="2:7" ht="19.5" x14ac:dyDescent="0.15">
      <c r="B38" s="23" t="s">
        <v>8994</v>
      </c>
    </row>
    <row r="39" spans="2:7" ht="19.5" x14ac:dyDescent="0.15">
      <c r="C39" s="23" t="s">
        <v>9011</v>
      </c>
    </row>
    <row r="40" spans="2:7" x14ac:dyDescent="0.15">
      <c r="C40" s="33" t="s">
        <v>194</v>
      </c>
      <c r="D40" s="418" t="s">
        <v>9012</v>
      </c>
      <c r="E40" s="419"/>
      <c r="F40" s="419"/>
      <c r="G40" s="420"/>
    </row>
    <row r="41" spans="2:7" ht="57" customHeight="1" x14ac:dyDescent="0.15">
      <c r="C41" s="43" t="s">
        <v>8036</v>
      </c>
      <c r="D41" s="406" t="s">
        <v>9039</v>
      </c>
      <c r="E41" s="407"/>
      <c r="F41" s="407"/>
      <c r="G41" s="408"/>
    </row>
    <row r="42" spans="2:7" ht="39" customHeight="1" x14ac:dyDescent="0.15">
      <c r="C42" s="43" t="s">
        <v>8037</v>
      </c>
      <c r="D42" s="406" t="s">
        <v>9013</v>
      </c>
      <c r="E42" s="407"/>
      <c r="F42" s="407"/>
      <c r="G42" s="408"/>
    </row>
    <row r="43" spans="2:7" ht="39" customHeight="1" x14ac:dyDescent="0.15">
      <c r="C43" s="43" t="s">
        <v>8038</v>
      </c>
      <c r="D43" s="406" t="s">
        <v>9014</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8467</v>
      </c>
      <c r="AE4" s="20" t="s">
        <v>7839</v>
      </c>
      <c r="AG4" s="16" t="s">
        <v>8487</v>
      </c>
      <c r="AH4" s="20" t="s">
        <v>7839</v>
      </c>
      <c r="AJ4" s="16" t="s">
        <v>8489</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8112</v>
      </c>
      <c r="AB5" s="123">
        <v>392</v>
      </c>
      <c r="AD5" s="13" t="s">
        <v>8469</v>
      </c>
      <c r="AE5" s="17" t="s">
        <v>7834</v>
      </c>
      <c r="AG5" s="17" t="s">
        <v>9037</v>
      </c>
      <c r="AH5" s="17" t="s">
        <v>7834</v>
      </c>
      <c r="AJ5" s="17" t="s">
        <v>8491</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8618</v>
      </c>
      <c r="O6" s="17" t="s">
        <v>7848</v>
      </c>
      <c r="Q6" s="17" t="s">
        <v>9093</v>
      </c>
      <c r="R6" s="17" t="s">
        <v>7835</v>
      </c>
      <c r="T6" s="17" t="s">
        <v>7894</v>
      </c>
      <c r="U6" s="17" t="s">
        <v>7885</v>
      </c>
      <c r="V6" s="17" t="s">
        <v>7888</v>
      </c>
      <c r="X6" s="17" t="s">
        <v>8025</v>
      </c>
      <c r="Y6" s="17" t="s">
        <v>7836</v>
      </c>
      <c r="AA6" s="13" t="s">
        <v>8113</v>
      </c>
      <c r="AB6" s="123">
        <v>352</v>
      </c>
      <c r="AD6" s="17" t="s">
        <v>8470</v>
      </c>
      <c r="AE6" s="17" t="s">
        <v>7836</v>
      </c>
      <c r="AG6" s="17" t="s">
        <v>8484</v>
      </c>
      <c r="AH6" s="17" t="s">
        <v>7836</v>
      </c>
      <c r="AJ6" s="17" t="s">
        <v>8492</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8114</v>
      </c>
      <c r="AB7" s="123">
        <v>372</v>
      </c>
      <c r="AG7" s="13" t="s">
        <v>8485</v>
      </c>
      <c r="AH7" s="17" t="s">
        <v>8482</v>
      </c>
      <c r="AJ7" s="17" t="s">
        <v>8493</v>
      </c>
      <c r="AK7" s="17" t="s">
        <v>8482</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8605</v>
      </c>
      <c r="R8" s="17" t="s">
        <v>7848</v>
      </c>
      <c r="T8" s="13" t="s">
        <v>7896</v>
      </c>
      <c r="U8" s="17" t="s">
        <v>7885</v>
      </c>
      <c r="V8" s="17" t="s">
        <v>197</v>
      </c>
      <c r="X8" s="13" t="s">
        <v>9073</v>
      </c>
      <c r="Y8" s="17" t="s">
        <v>7848</v>
      </c>
      <c r="AA8" s="13" t="s">
        <v>8116</v>
      </c>
      <c r="AB8" s="124" t="s">
        <v>8115</v>
      </c>
      <c r="AG8" s="13" t="s">
        <v>8486</v>
      </c>
      <c r="AH8" s="17" t="s">
        <v>8483</v>
      </c>
      <c r="AJ8" s="17" t="s">
        <v>8494</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8606</v>
      </c>
      <c r="R9" s="17" t="s">
        <v>7849</v>
      </c>
      <c r="T9" s="13" t="s">
        <v>7897</v>
      </c>
      <c r="U9" s="17" t="s">
        <v>7885</v>
      </c>
      <c r="V9" s="17" t="s">
        <v>198</v>
      </c>
      <c r="X9" s="13" t="s">
        <v>9074</v>
      </c>
      <c r="Y9" s="17" t="s">
        <v>7848</v>
      </c>
      <c r="AA9" s="13" t="s">
        <v>8118</v>
      </c>
      <c r="AB9" s="124" t="s">
        <v>8117</v>
      </c>
      <c r="AJ9" s="17" t="s">
        <v>8495</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8604</v>
      </c>
      <c r="R10" s="17" t="s">
        <v>7850</v>
      </c>
      <c r="T10" s="17" t="s">
        <v>7898</v>
      </c>
      <c r="U10" s="17" t="s">
        <v>7886</v>
      </c>
      <c r="V10" s="17" t="s">
        <v>7887</v>
      </c>
      <c r="X10" s="13" t="s">
        <v>9075</v>
      </c>
      <c r="Y10" s="17" t="s">
        <v>7849</v>
      </c>
      <c r="AA10" s="13" t="s">
        <v>8119</v>
      </c>
      <c r="AB10" s="123">
        <v>840</v>
      </c>
      <c r="AJ10" s="17" t="s">
        <v>8496</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8603</v>
      </c>
      <c r="R11" s="17" t="s">
        <v>7851</v>
      </c>
      <c r="T11" s="17" t="s">
        <v>7899</v>
      </c>
      <c r="U11" s="17" t="s">
        <v>7886</v>
      </c>
      <c r="V11" s="17" t="s">
        <v>7888</v>
      </c>
      <c r="X11" s="13" t="s">
        <v>9076</v>
      </c>
      <c r="Y11" s="17" t="s">
        <v>7849</v>
      </c>
      <c r="AA11" s="13" t="s">
        <v>8120</v>
      </c>
      <c r="AB11" s="123">
        <v>850</v>
      </c>
      <c r="AJ11" s="17" t="s">
        <v>8497</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8614</v>
      </c>
      <c r="R12" s="17" t="s">
        <v>8020</v>
      </c>
      <c r="T12" s="13" t="s">
        <v>7900</v>
      </c>
      <c r="U12" s="17" t="s">
        <v>7886</v>
      </c>
      <c r="V12" s="17" t="s">
        <v>196</v>
      </c>
      <c r="X12" s="13" t="s">
        <v>8027</v>
      </c>
      <c r="Y12" s="17" t="s">
        <v>7850</v>
      </c>
      <c r="AA12" s="13" t="s">
        <v>8122</v>
      </c>
      <c r="AB12" s="124" t="s">
        <v>8121</v>
      </c>
      <c r="AJ12" s="17" t="s">
        <v>8498</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8615</v>
      </c>
      <c r="R13" s="17" t="s">
        <v>9096</v>
      </c>
      <c r="T13" s="13" t="s">
        <v>7901</v>
      </c>
      <c r="U13" s="17" t="s">
        <v>7886</v>
      </c>
      <c r="V13" s="17" t="s">
        <v>197</v>
      </c>
      <c r="X13" s="13" t="s">
        <v>7881</v>
      </c>
      <c r="Y13" s="17" t="s">
        <v>7851</v>
      </c>
      <c r="AA13" s="13" t="s">
        <v>8123</v>
      </c>
      <c r="AB13" s="123">
        <v>784</v>
      </c>
      <c r="AJ13" s="17" t="s">
        <v>8499</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8616</v>
      </c>
      <c r="R14" s="17" t="s">
        <v>9097</v>
      </c>
      <c r="T14" s="13" t="s">
        <v>7903</v>
      </c>
      <c r="U14" s="17" t="s">
        <v>7886</v>
      </c>
      <c r="V14" s="17" t="s">
        <v>198</v>
      </c>
      <c r="AA14" s="13" t="s">
        <v>8125</v>
      </c>
      <c r="AB14" s="124" t="s">
        <v>8124</v>
      </c>
      <c r="AJ14" s="17" t="s">
        <v>8500</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8501</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8502</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8607</v>
      </c>
      <c r="R17" s="17" t="s">
        <v>8021</v>
      </c>
      <c r="T17" s="13" t="s">
        <v>7906</v>
      </c>
      <c r="U17" s="17" t="s">
        <v>7940</v>
      </c>
      <c r="V17" s="17" t="s">
        <v>196</v>
      </c>
      <c r="AA17" s="13" t="s">
        <v>8130</v>
      </c>
      <c r="AB17" s="124" t="s">
        <v>8129</v>
      </c>
      <c r="AJ17" s="17" t="s">
        <v>8503</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8608</v>
      </c>
      <c r="R18" s="17" t="s">
        <v>8021</v>
      </c>
      <c r="T18" s="13" t="s">
        <v>7907</v>
      </c>
      <c r="U18" s="17" t="s">
        <v>7940</v>
      </c>
      <c r="V18" s="17" t="s">
        <v>197</v>
      </c>
      <c r="AA18" s="13" t="s">
        <v>8132</v>
      </c>
      <c r="AB18" s="124" t="s">
        <v>8131</v>
      </c>
      <c r="AJ18" s="17" t="s">
        <v>8504</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8609</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H10" sqref="H10"/>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8477</v>
      </c>
      <c r="C3" s="23"/>
      <c r="D3" s="23"/>
      <c r="E3" s="23"/>
      <c r="I3" s="26"/>
      <c r="J3" s="27"/>
    </row>
    <row r="4" spans="1:10" ht="18" customHeight="1" x14ac:dyDescent="0.15">
      <c r="B4" s="217" t="s">
        <v>8556</v>
      </c>
      <c r="C4" s="23"/>
      <c r="D4" s="23"/>
      <c r="E4" s="23"/>
      <c r="I4" s="26"/>
      <c r="J4" s="27"/>
    </row>
    <row r="5" spans="1:10" ht="18" customHeight="1" thickBot="1" x14ac:dyDescent="0.2">
      <c r="C5" s="218" t="s">
        <v>194</v>
      </c>
      <c r="D5" s="433" t="s">
        <v>189</v>
      </c>
      <c r="E5" s="434"/>
      <c r="F5" s="435"/>
      <c r="G5" s="218" t="s">
        <v>8557</v>
      </c>
      <c r="H5" s="219" t="s">
        <v>190</v>
      </c>
      <c r="I5" s="218" t="s">
        <v>8621</v>
      </c>
      <c r="J5" s="220" t="s">
        <v>8625</v>
      </c>
    </row>
    <row r="6" spans="1:10" ht="33" customHeight="1" thickBot="1" x14ac:dyDescent="0.2">
      <c r="C6" s="221" t="s">
        <v>8036</v>
      </c>
      <c r="D6" s="478" t="s">
        <v>8109</v>
      </c>
      <c r="E6" s="479"/>
      <c r="F6" s="480"/>
      <c r="G6" s="304" t="str">
        <f>IF(ISBLANK(H6),"必須","入力済")</f>
        <v>必須</v>
      </c>
      <c r="H6" s="87"/>
      <c r="I6" s="222" t="s">
        <v>8932</v>
      </c>
      <c r="J6" s="351" t="s">
        <v>9017</v>
      </c>
    </row>
    <row r="7" spans="1:10" ht="33" customHeight="1" thickBot="1" x14ac:dyDescent="0.2">
      <c r="C7" s="223" t="s">
        <v>8037</v>
      </c>
      <c r="D7" s="457" t="s">
        <v>184</v>
      </c>
      <c r="E7" s="458"/>
      <c r="F7" s="459"/>
      <c r="G7" s="304" t="str">
        <f>IF(ISBLANK(H7),"必須","入力済")</f>
        <v>必須</v>
      </c>
      <c r="H7" s="88"/>
      <c r="I7" s="224" t="s">
        <v>8932</v>
      </c>
      <c r="J7" s="352" t="s">
        <v>9018</v>
      </c>
    </row>
    <row r="8" spans="1:10" ht="33" customHeight="1" x14ac:dyDescent="0.15">
      <c r="C8" s="225" t="s">
        <v>8038</v>
      </c>
      <c r="D8" s="451" t="s">
        <v>8558</v>
      </c>
      <c r="E8" s="424" t="s">
        <v>8593</v>
      </c>
      <c r="F8" s="425"/>
      <c r="G8" s="304" t="str">
        <f>IF(ISBLANK(H8),"必須","入力済")</f>
        <v>必須</v>
      </c>
      <c r="H8" s="63"/>
      <c r="I8" s="226" t="s">
        <v>8623</v>
      </c>
      <c r="J8" s="353" t="s">
        <v>8622</v>
      </c>
    </row>
    <row r="9" spans="1:10" ht="33" x14ac:dyDescent="0.15">
      <c r="C9" s="227" t="s">
        <v>8039</v>
      </c>
      <c r="D9" s="452"/>
      <c r="E9" s="460" t="s">
        <v>8750</v>
      </c>
      <c r="F9" s="461"/>
      <c r="G9" s="305" t="str">
        <f>IF(ISBLANK(H9),"必須","入力済")</f>
        <v>必須</v>
      </c>
      <c r="H9" s="59"/>
      <c r="I9" s="228" t="s">
        <v>8787</v>
      </c>
      <c r="J9" s="354" t="s">
        <v>8624</v>
      </c>
    </row>
    <row r="10" spans="1:10" ht="33" customHeight="1" thickBot="1" x14ac:dyDescent="0.2">
      <c r="C10" s="229" t="s">
        <v>8040</v>
      </c>
      <c r="D10" s="453"/>
      <c r="E10" s="436" t="s">
        <v>8087</v>
      </c>
      <c r="F10" s="438"/>
      <c r="G10" s="306" t="str">
        <f>IF(ISBLANK(H10),"必須","入力済")</f>
        <v>必須</v>
      </c>
      <c r="H10" s="62"/>
      <c r="I10" s="230" t="s">
        <v>8623</v>
      </c>
      <c r="J10" s="355" t="s">
        <v>8628</v>
      </c>
    </row>
    <row r="11" spans="1:10" ht="13.5" customHeight="1" x14ac:dyDescent="0.15"/>
    <row r="12" spans="1:10" ht="18" customHeight="1" x14ac:dyDescent="0.15">
      <c r="B12" s="23" t="s">
        <v>8532</v>
      </c>
      <c r="C12" s="23"/>
      <c r="D12" s="23"/>
      <c r="E12" s="23"/>
    </row>
    <row r="13" spans="1:10" ht="18" customHeight="1" thickBot="1" x14ac:dyDescent="0.2">
      <c r="C13" s="218" t="s">
        <v>194</v>
      </c>
      <c r="D13" s="433" t="s">
        <v>189</v>
      </c>
      <c r="E13" s="434"/>
      <c r="F13" s="435"/>
      <c r="G13" s="218" t="s">
        <v>8557</v>
      </c>
      <c r="H13" s="219" t="s">
        <v>190</v>
      </c>
      <c r="I13" s="218" t="s">
        <v>8621</v>
      </c>
      <c r="J13" s="220" t="s">
        <v>8625</v>
      </c>
    </row>
    <row r="14" spans="1:10" ht="33" x14ac:dyDescent="0.15">
      <c r="C14" s="225" t="s">
        <v>8036</v>
      </c>
      <c r="D14" s="421" t="s">
        <v>8594</v>
      </c>
      <c r="E14" s="424" t="s">
        <v>186</v>
      </c>
      <c r="F14" s="425"/>
      <c r="G14" s="304" t="str">
        <f>IF(ISBLANK(H14), IF(H15="国外", "該当の場合は必須", "必須"), "入力済")</f>
        <v>必須</v>
      </c>
      <c r="H14" s="121"/>
      <c r="I14" s="231" t="s">
        <v>8786</v>
      </c>
      <c r="J14" s="356" t="s">
        <v>9019</v>
      </c>
    </row>
    <row r="15" spans="1:10" ht="33" customHeight="1" x14ac:dyDescent="0.15">
      <c r="C15" s="232" t="s">
        <v>8037</v>
      </c>
      <c r="D15" s="452"/>
      <c r="E15" s="454" t="s">
        <v>188</v>
      </c>
      <c r="F15" s="455"/>
      <c r="G15" s="307" t="str">
        <f>IF(ISBLANK(H15),"必須","入力済")</f>
        <v>必須</v>
      </c>
      <c r="H15" s="56"/>
      <c r="I15" s="233" t="s">
        <v>8623</v>
      </c>
      <c r="J15" s="357" t="s">
        <v>8626</v>
      </c>
    </row>
    <row r="16" spans="1:10" ht="33" customHeight="1" x14ac:dyDescent="0.15">
      <c r="C16" s="227" t="s">
        <v>8038</v>
      </c>
      <c r="D16" s="452"/>
      <c r="E16" s="454" t="s">
        <v>187</v>
      </c>
      <c r="F16" s="455"/>
      <c r="G16" s="307" t="str">
        <f>IF(ISBLANK(H16),"必須","入力済")</f>
        <v>必須</v>
      </c>
      <c r="H16" s="56"/>
      <c r="I16" s="233" t="s">
        <v>8623</v>
      </c>
      <c r="J16" s="357" t="s">
        <v>8627</v>
      </c>
    </row>
    <row r="17" spans="3:10" ht="33" x14ac:dyDescent="0.15">
      <c r="C17" s="227" t="s">
        <v>8039</v>
      </c>
      <c r="D17" s="452"/>
      <c r="E17" s="481" t="s">
        <v>8753</v>
      </c>
      <c r="F17" s="482"/>
      <c r="G17" s="307" t="str">
        <f>IF(ISBLANK(H17),"必須","入力済")</f>
        <v>必須</v>
      </c>
      <c r="H17" s="118"/>
      <c r="I17" s="234" t="s">
        <v>8787</v>
      </c>
      <c r="J17" s="357" t="s">
        <v>8749</v>
      </c>
    </row>
    <row r="18" spans="3:10" ht="33.75" thickBot="1" x14ac:dyDescent="0.2">
      <c r="C18" s="229" t="s">
        <v>8040</v>
      </c>
      <c r="D18" s="453"/>
      <c r="E18" s="470" t="s">
        <v>8754</v>
      </c>
      <c r="F18" s="471"/>
      <c r="G18" s="307" t="str">
        <f>IF(ISBLANK(H18),"該当の場合は必須","入力済")</f>
        <v>該当の場合は必須</v>
      </c>
      <c r="H18" s="122"/>
      <c r="I18" s="235" t="s">
        <v>8788</v>
      </c>
      <c r="J18" s="358" t="s">
        <v>9020</v>
      </c>
    </row>
    <row r="19" spans="3:10" ht="33" customHeight="1" x14ac:dyDescent="0.15">
      <c r="C19" s="225" t="s">
        <v>8534</v>
      </c>
      <c r="D19" s="421" t="s">
        <v>8600</v>
      </c>
      <c r="E19" s="424" t="s">
        <v>8559</v>
      </c>
      <c r="F19" s="425"/>
      <c r="G19" s="304" t="str">
        <f>IF(ISBLANK(H19),"必須","入力済")</f>
        <v>必須</v>
      </c>
      <c r="H19" s="63"/>
      <c r="I19" s="236" t="s">
        <v>8623</v>
      </c>
      <c r="J19" s="359" t="s">
        <v>9083</v>
      </c>
    </row>
    <row r="20" spans="3:10" ht="49.5" x14ac:dyDescent="0.15">
      <c r="C20" s="227" t="s">
        <v>8535</v>
      </c>
      <c r="D20" s="452"/>
      <c r="E20" s="454" t="str">
        <f>IF(H19="", "氏名（法人の場合は法人名）", IF(H19="個人", "氏名", "法人名"))</f>
        <v>氏名（法人の場合は法人名）</v>
      </c>
      <c r="F20" s="455"/>
      <c r="G20" s="308" t="str">
        <f>IF(ISBLANK(H20),"必須","入力済")</f>
        <v>必須</v>
      </c>
      <c r="H20" s="118"/>
      <c r="I20" s="237" t="s">
        <v>8788</v>
      </c>
      <c r="J20" s="357" t="s">
        <v>8766</v>
      </c>
    </row>
    <row r="21" spans="3:10" ht="49.5" x14ac:dyDescent="0.15">
      <c r="C21" s="227" t="s">
        <v>8536</v>
      </c>
      <c r="D21" s="452"/>
      <c r="E21" s="472" t="s">
        <v>9067</v>
      </c>
      <c r="F21" s="473"/>
      <c r="G21" s="305" t="str">
        <f>IF(ISBLANK(H21),"必須","入力済")</f>
        <v>必須</v>
      </c>
      <c r="H21" s="119"/>
      <c r="I21" s="238" t="s">
        <v>8788</v>
      </c>
      <c r="J21" s="354" t="s">
        <v>8767</v>
      </c>
    </row>
    <row r="22" spans="3:10" ht="33" x14ac:dyDescent="0.15">
      <c r="C22" s="227" t="s">
        <v>8537</v>
      </c>
      <c r="D22" s="452"/>
      <c r="E22" s="454" t="s">
        <v>8471</v>
      </c>
      <c r="F22" s="455"/>
      <c r="G22" s="309" t="str">
        <f>IF(ISBLANK(H22),"必須","入力済")</f>
        <v>必須</v>
      </c>
      <c r="H22" s="118"/>
      <c r="I22" s="237" t="s">
        <v>8786</v>
      </c>
      <c r="J22" s="357" t="s">
        <v>8629</v>
      </c>
    </row>
    <row r="23" spans="3:10" ht="49.5" customHeight="1" x14ac:dyDescent="0.15">
      <c r="C23" s="227" t="s">
        <v>8538</v>
      </c>
      <c r="D23" s="452"/>
      <c r="E23" s="454" t="s">
        <v>8466</v>
      </c>
      <c r="F23" s="455"/>
      <c r="G23" s="308" t="str">
        <f>IF(ISBLANK(H23),"必須","入力済")</f>
        <v>必須</v>
      </c>
      <c r="H23" s="56"/>
      <c r="I23" s="233" t="s">
        <v>8631</v>
      </c>
      <c r="J23" s="357" t="s">
        <v>8630</v>
      </c>
    </row>
    <row r="24" spans="3:10" ht="33" x14ac:dyDescent="0.15">
      <c r="C24" s="227" t="s">
        <v>8539</v>
      </c>
      <c r="D24" s="452"/>
      <c r="E24" s="460" t="s">
        <v>8751</v>
      </c>
      <c r="F24" s="461"/>
      <c r="G24" s="305" t="str">
        <f>IF(ISBLANK(H24), "必須", "入力済" &amp; CHAR(10) &amp; "（" &amp; LEN(SUBSTITUTE(H24, CHAR(10), "")) &amp; "文字）")</f>
        <v>必須</v>
      </c>
      <c r="H24" s="96"/>
      <c r="I24" s="238" t="s">
        <v>8788</v>
      </c>
      <c r="J24" s="354" t="s">
        <v>9021</v>
      </c>
    </row>
    <row r="25" spans="3:10" ht="49.5" customHeight="1" thickBot="1" x14ac:dyDescent="0.2">
      <c r="C25" s="229" t="s">
        <v>8540</v>
      </c>
      <c r="D25" s="453"/>
      <c r="E25" s="462" t="s">
        <v>8590</v>
      </c>
      <c r="F25" s="463"/>
      <c r="G25" s="310" t="str">
        <f t="shared" ref="G25:G33" si="0">IF(ISBLANK(H25),"必須","入力済")</f>
        <v>必須</v>
      </c>
      <c r="H25" s="64"/>
      <c r="I25" s="239" t="s">
        <v>8623</v>
      </c>
      <c r="J25" s="360" t="s">
        <v>8632</v>
      </c>
    </row>
    <row r="26" spans="3:10" ht="33" customHeight="1" x14ac:dyDescent="0.15">
      <c r="C26" s="225" t="s">
        <v>8541</v>
      </c>
      <c r="D26" s="421" t="s">
        <v>8560</v>
      </c>
      <c r="E26" s="424" t="s">
        <v>8694</v>
      </c>
      <c r="F26" s="425"/>
      <c r="G26" s="308" t="str">
        <f t="shared" si="0"/>
        <v>必須</v>
      </c>
      <c r="H26" s="63"/>
      <c r="I26" s="240" t="s">
        <v>8623</v>
      </c>
      <c r="J26" s="353" t="s">
        <v>9068</v>
      </c>
    </row>
    <row r="27" spans="3:10" ht="49.5" x14ac:dyDescent="0.15">
      <c r="C27" s="227" t="s">
        <v>8542</v>
      </c>
      <c r="D27" s="422"/>
      <c r="E27" s="460" t="s">
        <v>8561</v>
      </c>
      <c r="F27" s="461"/>
      <c r="G27" s="305" t="str">
        <f t="shared" si="0"/>
        <v>必須</v>
      </c>
      <c r="H27" s="119"/>
      <c r="I27" s="241" t="s">
        <v>8788</v>
      </c>
      <c r="J27" s="361" t="s">
        <v>8768</v>
      </c>
    </row>
    <row r="28" spans="3:10" ht="33" x14ac:dyDescent="0.15">
      <c r="C28" s="227" t="s">
        <v>8543</v>
      </c>
      <c r="D28" s="422"/>
      <c r="E28" s="472" t="s">
        <v>8562</v>
      </c>
      <c r="F28" s="473"/>
      <c r="G28" s="305" t="str">
        <f t="shared" si="0"/>
        <v>必須</v>
      </c>
      <c r="H28" s="119"/>
      <c r="I28" s="241" t="s">
        <v>8786</v>
      </c>
      <c r="J28" s="361" t="s">
        <v>8547</v>
      </c>
    </row>
    <row r="29" spans="3:10" ht="33.75" thickBot="1" x14ac:dyDescent="0.2">
      <c r="C29" s="229" t="s">
        <v>8544</v>
      </c>
      <c r="D29" s="423"/>
      <c r="E29" s="436" t="s">
        <v>8519</v>
      </c>
      <c r="F29" s="438"/>
      <c r="G29" s="311" t="str">
        <f t="shared" si="0"/>
        <v>必須</v>
      </c>
      <c r="H29" s="97"/>
      <c r="I29" s="242" t="s">
        <v>8786</v>
      </c>
      <c r="J29" s="362" t="s">
        <v>8769</v>
      </c>
    </row>
    <row r="30" spans="3:10" ht="49.5" customHeight="1" x14ac:dyDescent="0.15">
      <c r="C30" s="225" t="s">
        <v>8545</v>
      </c>
      <c r="D30" s="451" t="s">
        <v>8563</v>
      </c>
      <c r="E30" s="424" t="s">
        <v>185</v>
      </c>
      <c r="F30" s="425"/>
      <c r="G30" s="312" t="str">
        <f t="shared" si="0"/>
        <v>必須</v>
      </c>
      <c r="H30" s="63"/>
      <c r="I30" s="236" t="s">
        <v>8623</v>
      </c>
      <c r="J30" s="353" t="s">
        <v>11103</v>
      </c>
    </row>
    <row r="31" spans="3:10" ht="50.25" thickBot="1" x14ac:dyDescent="0.2">
      <c r="C31" s="229" t="s">
        <v>8546</v>
      </c>
      <c r="D31" s="453"/>
      <c r="E31" s="483" t="s">
        <v>8752</v>
      </c>
      <c r="F31" s="484"/>
      <c r="G31" s="311" t="str">
        <f t="shared" si="0"/>
        <v>必須</v>
      </c>
      <c r="H31" s="120"/>
      <c r="I31" s="244" t="s">
        <v>8788</v>
      </c>
      <c r="J31" s="363" t="s">
        <v>8770</v>
      </c>
    </row>
    <row r="32" spans="3:10" ht="49.5" customHeight="1" thickBot="1" x14ac:dyDescent="0.2">
      <c r="C32" s="223" t="s">
        <v>8565</v>
      </c>
      <c r="D32" s="444" t="s">
        <v>8564</v>
      </c>
      <c r="E32" s="442"/>
      <c r="F32" s="443"/>
      <c r="G32" s="313" t="str">
        <f t="shared" si="0"/>
        <v>必須</v>
      </c>
      <c r="H32" s="70"/>
      <c r="I32" s="245" t="s">
        <v>8623</v>
      </c>
      <c r="J32" s="364" t="s">
        <v>8633</v>
      </c>
    </row>
    <row r="33" spans="2:10" ht="33" customHeight="1" x14ac:dyDescent="0.15">
      <c r="C33" s="232" t="s">
        <v>8693</v>
      </c>
      <c r="D33" s="467" t="s">
        <v>8762</v>
      </c>
      <c r="E33" s="468"/>
      <c r="F33" s="469"/>
      <c r="G33" s="314" t="str">
        <f t="shared" si="0"/>
        <v>必須</v>
      </c>
      <c r="H33" s="66"/>
      <c r="I33" s="246" t="s">
        <v>8786</v>
      </c>
      <c r="J33" s="365" t="s">
        <v>9034</v>
      </c>
    </row>
    <row r="34" spans="2:10" x14ac:dyDescent="0.15">
      <c r="I34" s="26"/>
      <c r="J34" s="27"/>
    </row>
    <row r="35" spans="2:10" ht="19.5" x14ac:dyDescent="0.15">
      <c r="B35" s="23" t="s">
        <v>8533</v>
      </c>
      <c r="C35" s="23"/>
      <c r="D35" s="23"/>
      <c r="E35" s="23"/>
      <c r="I35" s="26"/>
      <c r="J35" s="27"/>
    </row>
    <row r="36" spans="2:10" ht="20.25" thickBot="1" x14ac:dyDescent="0.2">
      <c r="C36" s="218" t="s">
        <v>194</v>
      </c>
      <c r="D36" s="433" t="s">
        <v>189</v>
      </c>
      <c r="E36" s="434"/>
      <c r="F36" s="435"/>
      <c r="G36" s="218" t="s">
        <v>8557</v>
      </c>
      <c r="H36" s="219" t="s">
        <v>190</v>
      </c>
      <c r="I36" s="218" t="s">
        <v>8621</v>
      </c>
      <c r="J36" s="220" t="s">
        <v>8625</v>
      </c>
    </row>
    <row r="37" spans="2:10" ht="33" x14ac:dyDescent="0.15">
      <c r="C37" s="225" t="s">
        <v>8036</v>
      </c>
      <c r="D37" s="485" t="s">
        <v>8566</v>
      </c>
      <c r="E37" s="424" t="s">
        <v>186</v>
      </c>
      <c r="F37" s="425"/>
      <c r="G37" s="304" t="str">
        <f>IF(ISBLANK(H37), IF(H38="国外", "該当の場合は必須", "必須"), "入力済")</f>
        <v>必須</v>
      </c>
      <c r="H37" s="121"/>
      <c r="I37" s="231" t="s">
        <v>8786</v>
      </c>
      <c r="J37" s="356" t="s">
        <v>9019</v>
      </c>
    </row>
    <row r="38" spans="2:10" ht="33" customHeight="1" x14ac:dyDescent="0.15">
      <c r="C38" s="227" t="s">
        <v>8037</v>
      </c>
      <c r="D38" s="486"/>
      <c r="E38" s="454" t="s">
        <v>188</v>
      </c>
      <c r="F38" s="455"/>
      <c r="G38" s="308" t="str">
        <f>IF(ISBLANK(H38),"必須","入力済")</f>
        <v>必須</v>
      </c>
      <c r="H38" s="56"/>
      <c r="I38" s="233" t="s">
        <v>8623</v>
      </c>
      <c r="J38" s="357" t="s">
        <v>8626</v>
      </c>
    </row>
    <row r="39" spans="2:10" ht="33" customHeight="1" x14ac:dyDescent="0.15">
      <c r="C39" s="227" t="s">
        <v>8038</v>
      </c>
      <c r="D39" s="486"/>
      <c r="E39" s="454" t="s">
        <v>187</v>
      </c>
      <c r="F39" s="455"/>
      <c r="G39" s="307" t="str">
        <f>IF(ISBLANK(H39),"必須","入力済")</f>
        <v>必須</v>
      </c>
      <c r="H39" s="56"/>
      <c r="I39" s="233" t="s">
        <v>8623</v>
      </c>
      <c r="J39" s="357" t="s">
        <v>8627</v>
      </c>
    </row>
    <row r="40" spans="2:10" ht="33" x14ac:dyDescent="0.15">
      <c r="C40" s="227" t="s">
        <v>8039</v>
      </c>
      <c r="D40" s="486"/>
      <c r="E40" s="454" t="s">
        <v>8753</v>
      </c>
      <c r="F40" s="455"/>
      <c r="G40" s="308" t="str">
        <f>IF(ISBLANK(H40),"必須","入力済")</f>
        <v>必須</v>
      </c>
      <c r="H40" s="118"/>
      <c r="I40" s="234" t="s">
        <v>8788</v>
      </c>
      <c r="J40" s="366" t="s">
        <v>8755</v>
      </c>
    </row>
    <row r="41" spans="2:10" ht="33.75" thickBot="1" x14ac:dyDescent="0.2">
      <c r="C41" s="229" t="s">
        <v>8040</v>
      </c>
      <c r="D41" s="487"/>
      <c r="E41" s="436" t="s">
        <v>8754</v>
      </c>
      <c r="F41" s="438"/>
      <c r="G41" s="315" t="str">
        <f>IF(ISBLANK(H41),"該当の場合は必須","入力済")</f>
        <v>該当の場合は必須</v>
      </c>
      <c r="H41" s="122"/>
      <c r="I41" s="235" t="s">
        <v>8788</v>
      </c>
      <c r="J41" s="358" t="s">
        <v>9022</v>
      </c>
    </row>
    <row r="42" spans="2:10" ht="33" customHeight="1" x14ac:dyDescent="0.15">
      <c r="C42" s="225" t="s">
        <v>8534</v>
      </c>
      <c r="D42" s="464" t="s">
        <v>8567</v>
      </c>
      <c r="E42" s="424" t="s">
        <v>8559</v>
      </c>
      <c r="F42" s="425"/>
      <c r="G42" s="304" t="str">
        <f>IF(ISBLANK(H42),"必須","入力済")</f>
        <v>必須</v>
      </c>
      <c r="H42" s="63"/>
      <c r="I42" s="236" t="s">
        <v>8623</v>
      </c>
      <c r="J42" s="359" t="s">
        <v>9084</v>
      </c>
    </row>
    <row r="43" spans="2:10" ht="49.5" x14ac:dyDescent="0.15">
      <c r="C43" s="227" t="s">
        <v>8535</v>
      </c>
      <c r="D43" s="465"/>
      <c r="E43" s="454" t="str">
        <f>IF(H42="", "氏名（法人の場合は法人名）", IF(H42="個人", "氏名", "法人名"))</f>
        <v>氏名（法人の場合は法人名）</v>
      </c>
      <c r="F43" s="455"/>
      <c r="G43" s="308" t="str">
        <f>IF(ISBLANK(H43),"必須","入力済")</f>
        <v>必須</v>
      </c>
      <c r="H43" s="118"/>
      <c r="I43" s="237" t="s">
        <v>8788</v>
      </c>
      <c r="J43" s="357" t="s">
        <v>9066</v>
      </c>
    </row>
    <row r="44" spans="2:10" ht="50.25" thickBot="1" x14ac:dyDescent="0.2">
      <c r="C44" s="229" t="s">
        <v>8536</v>
      </c>
      <c r="D44" s="466"/>
      <c r="E44" s="439" t="s">
        <v>9067</v>
      </c>
      <c r="F44" s="441"/>
      <c r="G44" s="311" t="str">
        <f>IF(ISBLANK(H44),"必須","入力済")</f>
        <v>必須</v>
      </c>
      <c r="H44" s="120"/>
      <c r="I44" s="244" t="s">
        <v>8788</v>
      </c>
      <c r="J44" s="363" t="s">
        <v>8767</v>
      </c>
    </row>
    <row r="45" spans="2:10" ht="49.5" customHeight="1" thickBot="1" x14ac:dyDescent="0.2">
      <c r="C45" s="223" t="s">
        <v>8537</v>
      </c>
      <c r="D45" s="444" t="s">
        <v>8568</v>
      </c>
      <c r="E45" s="442"/>
      <c r="F45" s="443"/>
      <c r="G45" s="313" t="str">
        <f>IF(ISBLANK(H45),"必須","入力済")</f>
        <v>必須</v>
      </c>
      <c r="H45" s="70"/>
      <c r="I45" s="245" t="s">
        <v>8623</v>
      </c>
      <c r="J45" s="364" t="s">
        <v>8634</v>
      </c>
    </row>
    <row r="46" spans="2:10" ht="33" customHeight="1" thickBot="1" x14ac:dyDescent="0.2">
      <c r="C46" s="223" t="s">
        <v>8538</v>
      </c>
      <c r="D46" s="426" t="s">
        <v>9072</v>
      </c>
      <c r="E46" s="427"/>
      <c r="F46" s="428"/>
      <c r="G46" s="316" t="str">
        <f>IF(ISBLANK(H46),"必須","入力済")</f>
        <v>必須</v>
      </c>
      <c r="H46" s="67"/>
      <c r="I46" s="248" t="s">
        <v>8786</v>
      </c>
      <c r="J46" s="367" t="s">
        <v>9035</v>
      </c>
    </row>
    <row r="47" spans="2:10" x14ac:dyDescent="0.15"/>
    <row r="48" spans="2:10" ht="24" x14ac:dyDescent="0.15">
      <c r="B48" s="28" t="s">
        <v>8476</v>
      </c>
      <c r="C48" s="23"/>
      <c r="D48" s="23"/>
      <c r="E48" s="23"/>
      <c r="I48" s="26"/>
      <c r="J48" s="27"/>
    </row>
    <row r="49" spans="2:11" ht="19.5" x14ac:dyDescent="0.15">
      <c r="B49" s="23" t="s">
        <v>8548</v>
      </c>
      <c r="C49" s="24"/>
      <c r="D49" s="24"/>
      <c r="E49" s="24"/>
      <c r="I49" s="26"/>
      <c r="J49" s="27"/>
    </row>
    <row r="50" spans="2:11" ht="20.25" thickBot="1" x14ac:dyDescent="0.2">
      <c r="C50" s="218" t="s">
        <v>194</v>
      </c>
      <c r="D50" s="433" t="s">
        <v>189</v>
      </c>
      <c r="E50" s="434"/>
      <c r="F50" s="435"/>
      <c r="G50" s="218" t="s">
        <v>8557</v>
      </c>
      <c r="H50" s="219" t="s">
        <v>190</v>
      </c>
      <c r="I50" s="218" t="s">
        <v>8621</v>
      </c>
      <c r="J50" s="220" t="s">
        <v>8625</v>
      </c>
    </row>
    <row r="51" spans="2:11" ht="53.45" customHeight="1" x14ac:dyDescent="0.15">
      <c r="C51" s="225" t="s">
        <v>8036</v>
      </c>
      <c r="D51" s="495" t="s">
        <v>8031</v>
      </c>
      <c r="E51" s="496"/>
      <c r="F51" s="497"/>
      <c r="G51" s="304" t="str">
        <f>IF(ISBLANK(H51),"必須","入力済")</f>
        <v>必須</v>
      </c>
      <c r="H51" s="63"/>
      <c r="I51" s="226" t="s">
        <v>8623</v>
      </c>
      <c r="J51" s="368" t="s">
        <v>8635</v>
      </c>
    </row>
    <row r="52" spans="2:11" ht="33" customHeight="1" thickBot="1" x14ac:dyDescent="0.2">
      <c r="C52" s="229" t="s">
        <v>8037</v>
      </c>
      <c r="D52" s="221"/>
      <c r="E52" s="498" t="s">
        <v>8531</v>
      </c>
      <c r="F52" s="499"/>
      <c r="G52" s="317" t="str">
        <f>IF(ISBLANK(H52),"必須","入力済")</f>
        <v>必須</v>
      </c>
      <c r="H52" s="89"/>
      <c r="I52" s="249" t="s">
        <v>8932</v>
      </c>
      <c r="J52" s="369" t="s">
        <v>9023</v>
      </c>
    </row>
    <row r="53" spans="2:11" ht="49.5" customHeight="1" thickBot="1" x14ac:dyDescent="0.2">
      <c r="C53" s="223" t="s">
        <v>8038</v>
      </c>
      <c r="D53" s="444" t="s">
        <v>9056</v>
      </c>
      <c r="E53" s="442"/>
      <c r="F53" s="443"/>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500" t="s">
        <v>9024</v>
      </c>
      <c r="C55" s="500"/>
      <c r="D55" s="500"/>
      <c r="E55" s="500"/>
      <c r="F55" s="500"/>
      <c r="G55" s="500"/>
      <c r="H55" s="500"/>
      <c r="I55" s="500"/>
      <c r="J55" s="500"/>
      <c r="K55" s="500"/>
    </row>
    <row r="56" spans="2:11" s="253" customFormat="1" ht="18" customHeight="1" x14ac:dyDescent="0.15">
      <c r="B56" s="254"/>
      <c r="C56" s="450" t="s">
        <v>8569</v>
      </c>
      <c r="D56" s="450"/>
      <c r="E56" s="450"/>
      <c r="F56" s="450"/>
      <c r="G56" s="450"/>
      <c r="H56" s="450"/>
      <c r="I56" s="450"/>
      <c r="J56" s="450"/>
      <c r="K56" s="450"/>
    </row>
    <row r="57" spans="2:11" s="253" customFormat="1" ht="18" customHeight="1" x14ac:dyDescent="0.15">
      <c r="B57" s="254"/>
      <c r="C57" s="450" t="s">
        <v>8647</v>
      </c>
      <c r="D57" s="450"/>
      <c r="E57" s="450"/>
      <c r="F57" s="450"/>
      <c r="G57" s="450"/>
      <c r="H57" s="450"/>
      <c r="I57" s="450"/>
      <c r="J57" s="450"/>
      <c r="K57" s="450"/>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50" t="s">
        <v>8570</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8557</v>
      </c>
      <c r="H61" s="219" t="s">
        <v>190</v>
      </c>
      <c r="I61" s="218" t="s">
        <v>8621</v>
      </c>
      <c r="J61" s="220" t="s">
        <v>8625</v>
      </c>
    </row>
    <row r="62" spans="2:11" s="253" customFormat="1" ht="36.6" customHeight="1" thickBot="1" x14ac:dyDescent="0.2">
      <c r="B62" s="255"/>
      <c r="C62" s="256" t="s">
        <v>8757</v>
      </c>
      <c r="D62" s="442" t="s">
        <v>8756</v>
      </c>
      <c r="E62" s="442"/>
      <c r="F62" s="443"/>
      <c r="G62" s="319" t="str">
        <f>IF(ISBLANK(H62),"必須","入力済")</f>
        <v>必須</v>
      </c>
      <c r="H62" s="95"/>
      <c r="I62" s="257" t="s">
        <v>8623</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8557</v>
      </c>
      <c r="H65" s="219" t="s">
        <v>190</v>
      </c>
      <c r="I65" s="218" t="s">
        <v>8621</v>
      </c>
      <c r="J65" s="220" t="s">
        <v>8625</v>
      </c>
    </row>
    <row r="66" spans="1:10" ht="33" customHeight="1" x14ac:dyDescent="0.15">
      <c r="C66" s="225" t="s">
        <v>8036</v>
      </c>
      <c r="D66" s="451" t="s">
        <v>8571</v>
      </c>
      <c r="E66" s="424" t="s">
        <v>188</v>
      </c>
      <c r="F66" s="425"/>
      <c r="G66" s="304" t="s">
        <v>11108</v>
      </c>
      <c r="H66" s="337" t="str">
        <f>IFERROR(VLOOKUP(A67,参照A!ET5:EU71,2,FALSE), "")</f>
        <v>奈良県</v>
      </c>
      <c r="I66" s="261" t="s">
        <v>8638</v>
      </c>
      <c r="J66" s="353" t="s">
        <v>8636</v>
      </c>
    </row>
    <row r="67" spans="1:10" ht="33" customHeight="1" x14ac:dyDescent="0.15">
      <c r="A67" s="262" t="str">
        <f>行政用!H18</f>
        <v>奈良県_29</v>
      </c>
      <c r="C67" s="227" t="s">
        <v>8037</v>
      </c>
      <c r="D67" s="452"/>
      <c r="E67" s="454" t="s">
        <v>187</v>
      </c>
      <c r="F67" s="455"/>
      <c r="G67" s="308" t="str">
        <f>IF(ISBLANK(H67),"必須","入力済")</f>
        <v>必須</v>
      </c>
      <c r="H67" s="56"/>
      <c r="I67" s="233" t="s">
        <v>8623</v>
      </c>
      <c r="J67" s="357" t="s">
        <v>8637</v>
      </c>
    </row>
    <row r="68" spans="1:10" ht="33" x14ac:dyDescent="0.15">
      <c r="C68" s="227" t="s">
        <v>8038</v>
      </c>
      <c r="D68" s="452"/>
      <c r="E68" s="456" t="s">
        <v>8572</v>
      </c>
      <c r="F68" s="263" t="s">
        <v>8573</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8574</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8575</v>
      </c>
      <c r="F70" s="266" t="s">
        <v>8591</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8534</v>
      </c>
      <c r="D71" s="453"/>
      <c r="E71" s="453"/>
      <c r="F71" s="268" t="s">
        <v>8592</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8535</v>
      </c>
      <c r="D72" s="451" t="s">
        <v>8576</v>
      </c>
      <c r="E72" s="424" t="s">
        <v>8577</v>
      </c>
      <c r="F72" s="425"/>
      <c r="G72" s="304" t="str">
        <f>IF(ISBLANK(H72),"必須","入力済")</f>
        <v>必須</v>
      </c>
      <c r="H72" s="63"/>
      <c r="I72" s="236" t="s">
        <v>8623</v>
      </c>
      <c r="J72" s="373" t="s">
        <v>9078</v>
      </c>
    </row>
    <row r="73" spans="1:10" ht="33" customHeight="1" thickBot="1" x14ac:dyDescent="0.2">
      <c r="C73" s="229" t="s">
        <v>8536</v>
      </c>
      <c r="D73" s="453"/>
      <c r="E73" s="436" t="s">
        <v>8578</v>
      </c>
      <c r="F73" s="438"/>
      <c r="G73" s="306" t="str">
        <f>IF(ISBLANK(H73),"必須","入力済")</f>
        <v>必須</v>
      </c>
      <c r="H73" s="62"/>
      <c r="I73" s="270" t="s">
        <v>8623</v>
      </c>
      <c r="J73" s="355" t="s">
        <v>9079</v>
      </c>
    </row>
    <row r="74" spans="1:10" ht="33" customHeight="1" thickBot="1" x14ac:dyDescent="0.2">
      <c r="C74" s="223" t="s">
        <v>8537</v>
      </c>
      <c r="D74" s="426" t="s">
        <v>8758</v>
      </c>
      <c r="E74" s="427"/>
      <c r="F74" s="428"/>
      <c r="G74" s="316" t="str">
        <f>IF(ISBLANK(H74), "必須",  "入力済")</f>
        <v>必須</v>
      </c>
      <c r="H74" s="67"/>
      <c r="I74" s="271" t="s">
        <v>8786</v>
      </c>
      <c r="J74" s="367" t="s">
        <v>8771</v>
      </c>
    </row>
    <row r="75" spans="1:10" ht="33" customHeight="1" thickBot="1" x14ac:dyDescent="0.2">
      <c r="C75" s="223" t="s">
        <v>8538</v>
      </c>
      <c r="D75" s="444" t="s">
        <v>8473</v>
      </c>
      <c r="E75" s="442"/>
      <c r="F75" s="443"/>
      <c r="G75" s="321" t="str">
        <f>IF(ISBLANK(H75),"可能な限り","入力済")</f>
        <v>可能な限り</v>
      </c>
      <c r="H75" s="69"/>
      <c r="I75" s="273" t="s">
        <v>8786</v>
      </c>
      <c r="J75" s="364" t="s">
        <v>8772</v>
      </c>
    </row>
    <row r="76" spans="1:10" ht="66" customHeight="1" thickBot="1" x14ac:dyDescent="0.2">
      <c r="C76" s="223" t="s">
        <v>8539</v>
      </c>
      <c r="D76" s="444" t="s">
        <v>8611</v>
      </c>
      <c r="E76" s="442"/>
      <c r="F76" s="443"/>
      <c r="G76" s="313" t="str">
        <f>IF(ISBLANK(H76),"必須","入力済")</f>
        <v>必須</v>
      </c>
      <c r="H76" s="70"/>
      <c r="I76" s="274" t="s">
        <v>8623</v>
      </c>
      <c r="J76" s="364" t="s">
        <v>9095</v>
      </c>
    </row>
    <row r="77" spans="1:10" ht="33.75" thickBot="1" x14ac:dyDescent="0.2">
      <c r="C77" s="223" t="s">
        <v>8540</v>
      </c>
      <c r="D77" s="444" t="s">
        <v>8474</v>
      </c>
      <c r="E77" s="442"/>
      <c r="F77" s="443"/>
      <c r="G77" s="307" t="str">
        <f>IF(ISBLANK(H77),"該当の場合は必須","入力済")</f>
        <v>該当の場合は必須</v>
      </c>
      <c r="H77" s="99"/>
      <c r="I77" s="275" t="s">
        <v>8788</v>
      </c>
      <c r="J77" s="364" t="s">
        <v>8773</v>
      </c>
    </row>
    <row r="78" spans="1:10" ht="33" customHeight="1" thickBot="1" x14ac:dyDescent="0.2">
      <c r="C78" s="223" t="s">
        <v>8541</v>
      </c>
      <c r="D78" s="444" t="s">
        <v>8061</v>
      </c>
      <c r="E78" s="442"/>
      <c r="F78" s="443"/>
      <c r="G78" s="321" t="str">
        <f>IF(ISBLANK(H78),"可能な限り","入力済")</f>
        <v>可能な限り</v>
      </c>
      <c r="H78" s="72"/>
      <c r="I78" s="276" t="s">
        <v>8786</v>
      </c>
      <c r="J78" s="364" t="s">
        <v>9080</v>
      </c>
    </row>
    <row r="79" spans="1:10" ht="33" customHeight="1" thickBot="1" x14ac:dyDescent="0.2">
      <c r="C79" s="223" t="s">
        <v>8542</v>
      </c>
      <c r="D79" s="426" t="s">
        <v>8475</v>
      </c>
      <c r="E79" s="427"/>
      <c r="F79" s="428"/>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8557</v>
      </c>
      <c r="H82" s="219" t="s">
        <v>190</v>
      </c>
      <c r="I82" s="218" t="s">
        <v>8621</v>
      </c>
      <c r="J82" s="220" t="s">
        <v>8625</v>
      </c>
    </row>
    <row r="83" spans="2:10" ht="33" customHeight="1" thickBot="1" x14ac:dyDescent="0.2">
      <c r="C83" s="229" t="s">
        <v>8036</v>
      </c>
      <c r="D83" s="436" t="s">
        <v>8743</v>
      </c>
      <c r="E83" s="437"/>
      <c r="F83" s="438"/>
      <c r="G83" s="306" t="str">
        <f>IF(ISBLANK(H83),"必須","入力済")</f>
        <v>必須</v>
      </c>
      <c r="H83" s="62"/>
      <c r="I83" s="247" t="s">
        <v>8623</v>
      </c>
      <c r="J83" s="355" t="s">
        <v>9029</v>
      </c>
    </row>
    <row r="84" spans="2:10" ht="33" x14ac:dyDescent="0.15">
      <c r="C84" s="227" t="s">
        <v>8037</v>
      </c>
      <c r="D84" s="432" t="s">
        <v>8571</v>
      </c>
      <c r="E84" s="432" t="s">
        <v>8572</v>
      </c>
      <c r="F84" s="278" t="s">
        <v>8573</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8574</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8575</v>
      </c>
      <c r="F86" s="278" t="s">
        <v>8591</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8592</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8534</v>
      </c>
      <c r="D88" s="429" t="s">
        <v>8576</v>
      </c>
      <c r="E88" s="445" t="s">
        <v>8577</v>
      </c>
      <c r="F88" s="446"/>
      <c r="G88" s="312" t="str">
        <f>IF(ISBLANK(H88),"必須","入力済")</f>
        <v>必須</v>
      </c>
      <c r="H88" s="78"/>
      <c r="I88" s="285" t="s">
        <v>8623</v>
      </c>
      <c r="J88" s="376" t="s">
        <v>9078</v>
      </c>
    </row>
    <row r="89" spans="2:10" ht="33" customHeight="1" thickBot="1" x14ac:dyDescent="0.2">
      <c r="C89" s="229" t="s">
        <v>8535</v>
      </c>
      <c r="D89" s="431"/>
      <c r="E89" s="439" t="s">
        <v>8578</v>
      </c>
      <c r="F89" s="441"/>
      <c r="G89" s="326" t="str">
        <f>IF(ISBLANK(H89),"必須","入力済")</f>
        <v>必須</v>
      </c>
      <c r="H89" s="65"/>
      <c r="I89" s="286" t="s">
        <v>8623</v>
      </c>
      <c r="J89" s="363" t="s">
        <v>9079</v>
      </c>
    </row>
    <row r="90" spans="2:10" ht="33" customHeight="1" thickBot="1" x14ac:dyDescent="0.2">
      <c r="C90" s="223" t="s">
        <v>8536</v>
      </c>
      <c r="D90" s="447" t="s">
        <v>8758</v>
      </c>
      <c r="E90" s="448"/>
      <c r="F90" s="449"/>
      <c r="G90" s="327" t="str">
        <f>IF(ISBLANK(H90), "必須",  "入力済")</f>
        <v>必須</v>
      </c>
      <c r="H90" s="67"/>
      <c r="I90" s="287" t="s">
        <v>8786</v>
      </c>
      <c r="J90" s="377" t="s">
        <v>8771</v>
      </c>
    </row>
    <row r="91" spans="2:10" ht="33" customHeight="1" thickBot="1" x14ac:dyDescent="0.2">
      <c r="C91" s="223" t="s">
        <v>8537</v>
      </c>
      <c r="D91" s="426" t="s">
        <v>8473</v>
      </c>
      <c r="E91" s="427"/>
      <c r="F91" s="428"/>
      <c r="G91" s="328" t="str">
        <f>IF(ISBLANK(H91),"可能な限り","入力済")</f>
        <v>可能な限り</v>
      </c>
      <c r="H91" s="79"/>
      <c r="I91" s="289" t="s">
        <v>8786</v>
      </c>
      <c r="J91" s="367" t="s">
        <v>8775</v>
      </c>
    </row>
    <row r="92" spans="2:10" ht="66" customHeight="1" thickBot="1" x14ac:dyDescent="0.2">
      <c r="C92" s="223" t="s">
        <v>8538</v>
      </c>
      <c r="D92" s="426" t="s">
        <v>8611</v>
      </c>
      <c r="E92" s="427"/>
      <c r="F92" s="428"/>
      <c r="G92" s="329" t="str">
        <f>IF(ISBLANK(H92),"必須","入力済")</f>
        <v>必須</v>
      </c>
      <c r="H92" s="71"/>
      <c r="I92" s="290" t="s">
        <v>8623</v>
      </c>
      <c r="J92" s="367" t="s">
        <v>9095</v>
      </c>
    </row>
    <row r="93" spans="2:10" ht="33.75" thickBot="1" x14ac:dyDescent="0.2">
      <c r="C93" s="223" t="s">
        <v>8539</v>
      </c>
      <c r="D93" s="426" t="s">
        <v>8474</v>
      </c>
      <c r="E93" s="427"/>
      <c r="F93" s="428"/>
      <c r="G93" s="322" t="str">
        <f>IF(ISBLANK(H93),"該当の場合は必須","入力済")</f>
        <v>該当の場合は必須</v>
      </c>
      <c r="H93" s="74"/>
      <c r="I93" s="271" t="s">
        <v>8788</v>
      </c>
      <c r="J93" s="367" t="s">
        <v>8773</v>
      </c>
    </row>
    <row r="94" spans="2:10" ht="33" customHeight="1" thickBot="1" x14ac:dyDescent="0.2">
      <c r="C94" s="223" t="s">
        <v>8540</v>
      </c>
      <c r="D94" s="426" t="s">
        <v>8061</v>
      </c>
      <c r="E94" s="427"/>
      <c r="F94" s="428"/>
      <c r="G94" s="328" t="str">
        <f>IF(ISBLANK(H94),"可能な限り","入力済")</f>
        <v>可能な限り</v>
      </c>
      <c r="H94" s="77"/>
      <c r="I94" s="291" t="s">
        <v>8786</v>
      </c>
      <c r="J94" s="367" t="s">
        <v>9081</v>
      </c>
    </row>
    <row r="95" spans="2:10" ht="33" customHeight="1" thickBot="1" x14ac:dyDescent="0.2">
      <c r="C95" s="223" t="s">
        <v>8541</v>
      </c>
      <c r="D95" s="426" t="s">
        <v>8475</v>
      </c>
      <c r="E95" s="427"/>
      <c r="F95" s="428"/>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8557</v>
      </c>
      <c r="H98" s="219" t="s">
        <v>190</v>
      </c>
      <c r="I98" s="218" t="s">
        <v>8621</v>
      </c>
      <c r="J98" s="220" t="s">
        <v>8625</v>
      </c>
    </row>
    <row r="99" spans="2:10" ht="33" customHeight="1" thickBot="1" x14ac:dyDescent="0.2">
      <c r="C99" s="229" t="s">
        <v>8036</v>
      </c>
      <c r="D99" s="439" t="s">
        <v>8744</v>
      </c>
      <c r="E99" s="440"/>
      <c r="F99" s="441"/>
      <c r="G99" s="330" t="str">
        <f>IF(ISBLANK(H99),"必須","入力済")</f>
        <v>必須</v>
      </c>
      <c r="H99" s="65"/>
      <c r="I99" s="283" t="s">
        <v>8623</v>
      </c>
      <c r="J99" s="363" t="s">
        <v>9030</v>
      </c>
    </row>
    <row r="100" spans="2:10" ht="33" x14ac:dyDescent="0.15">
      <c r="C100" s="227" t="s">
        <v>8037</v>
      </c>
      <c r="D100" s="432" t="s">
        <v>8571</v>
      </c>
      <c r="E100" s="432" t="s">
        <v>8572</v>
      </c>
      <c r="F100" s="278" t="s">
        <v>8573</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8574</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8575</v>
      </c>
      <c r="F102" s="278" t="s">
        <v>8591</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8592</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8534</v>
      </c>
      <c r="D104" s="429" t="s">
        <v>8576</v>
      </c>
      <c r="E104" s="445" t="s">
        <v>8577</v>
      </c>
      <c r="F104" s="446"/>
      <c r="G104" s="312" t="str">
        <f>IF(ISBLANK(H104),"必須","入力済")</f>
        <v>必須</v>
      </c>
      <c r="H104" s="78"/>
      <c r="I104" s="285" t="s">
        <v>8623</v>
      </c>
      <c r="J104" s="376" t="s">
        <v>9078</v>
      </c>
    </row>
    <row r="105" spans="2:10" ht="33" customHeight="1" thickBot="1" x14ac:dyDescent="0.2">
      <c r="C105" s="229" t="s">
        <v>8535</v>
      </c>
      <c r="D105" s="431"/>
      <c r="E105" s="439" t="s">
        <v>8578</v>
      </c>
      <c r="F105" s="441"/>
      <c r="G105" s="326" t="str">
        <f>IF(ISBLANK(H105),"必須","入力済")</f>
        <v>必須</v>
      </c>
      <c r="H105" s="65"/>
      <c r="I105" s="286" t="s">
        <v>8623</v>
      </c>
      <c r="J105" s="363" t="s">
        <v>9079</v>
      </c>
    </row>
    <row r="106" spans="2:10" ht="33" customHeight="1" thickBot="1" x14ac:dyDescent="0.2">
      <c r="C106" s="223" t="s">
        <v>8536</v>
      </c>
      <c r="D106" s="426" t="s">
        <v>8758</v>
      </c>
      <c r="E106" s="427"/>
      <c r="F106" s="428"/>
      <c r="G106" s="316" t="str">
        <f>IF(ISBLANK(H106), "必須",  "入力済")</f>
        <v>必須</v>
      </c>
      <c r="H106" s="67"/>
      <c r="I106" s="271" t="s">
        <v>8786</v>
      </c>
      <c r="J106" s="367" t="s">
        <v>8771</v>
      </c>
    </row>
    <row r="107" spans="2:10" ht="33" customHeight="1" thickBot="1" x14ac:dyDescent="0.2">
      <c r="C107" s="223" t="s">
        <v>8537</v>
      </c>
      <c r="D107" s="426" t="s">
        <v>8473</v>
      </c>
      <c r="E107" s="427"/>
      <c r="F107" s="428"/>
      <c r="G107" s="328" t="str">
        <f>IF(ISBLANK(H107),"可能な限り","入力済")</f>
        <v>可能な限り</v>
      </c>
      <c r="H107" s="79"/>
      <c r="I107" s="289" t="s">
        <v>8786</v>
      </c>
      <c r="J107" s="367" t="s">
        <v>8775</v>
      </c>
    </row>
    <row r="108" spans="2:10" ht="66" customHeight="1" thickBot="1" x14ac:dyDescent="0.2">
      <c r="C108" s="223" t="s">
        <v>8538</v>
      </c>
      <c r="D108" s="426" t="s">
        <v>8611</v>
      </c>
      <c r="E108" s="427"/>
      <c r="F108" s="428"/>
      <c r="G108" s="329" t="str">
        <f>IF(ISBLANK(H108),"必須","入力済")</f>
        <v>必須</v>
      </c>
      <c r="H108" s="71"/>
      <c r="I108" s="290" t="s">
        <v>8623</v>
      </c>
      <c r="J108" s="367" t="s">
        <v>9095</v>
      </c>
    </row>
    <row r="109" spans="2:10" ht="33.75" thickBot="1" x14ac:dyDescent="0.2">
      <c r="C109" s="223" t="s">
        <v>8539</v>
      </c>
      <c r="D109" s="426" t="s">
        <v>8474</v>
      </c>
      <c r="E109" s="427"/>
      <c r="F109" s="428"/>
      <c r="G109" s="322" t="str">
        <f>IF(ISBLANK(H109),"該当の場合は必須","入力済")</f>
        <v>該当の場合は必須</v>
      </c>
      <c r="H109" s="74"/>
      <c r="I109" s="271" t="s">
        <v>8788</v>
      </c>
      <c r="J109" s="367" t="s">
        <v>8773</v>
      </c>
    </row>
    <row r="110" spans="2:10" ht="33" customHeight="1" thickBot="1" x14ac:dyDescent="0.2">
      <c r="C110" s="223" t="s">
        <v>8540</v>
      </c>
      <c r="D110" s="426" t="s">
        <v>8061</v>
      </c>
      <c r="E110" s="427"/>
      <c r="F110" s="428"/>
      <c r="G110" s="328" t="str">
        <f>IF(ISBLANK(H110),"可能な限り","入力済")</f>
        <v>可能な限り</v>
      </c>
      <c r="H110" s="77"/>
      <c r="I110" s="291" t="s">
        <v>8786</v>
      </c>
      <c r="J110" s="367" t="s">
        <v>9081</v>
      </c>
    </row>
    <row r="111" spans="2:10" ht="33" customHeight="1" thickBot="1" x14ac:dyDescent="0.2">
      <c r="C111" s="223" t="s">
        <v>8541</v>
      </c>
      <c r="D111" s="426" t="s">
        <v>8475</v>
      </c>
      <c r="E111" s="427"/>
      <c r="F111" s="428"/>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8557</v>
      </c>
      <c r="H114" s="219" t="s">
        <v>190</v>
      </c>
      <c r="I114" s="218" t="s">
        <v>8621</v>
      </c>
      <c r="J114" s="220" t="s">
        <v>8625</v>
      </c>
    </row>
    <row r="115" spans="2:10" ht="33" customHeight="1" thickBot="1" x14ac:dyDescent="0.2">
      <c r="C115" s="229" t="s">
        <v>8036</v>
      </c>
      <c r="D115" s="439" t="s">
        <v>8745</v>
      </c>
      <c r="E115" s="440"/>
      <c r="F115" s="441"/>
      <c r="G115" s="326" t="str">
        <f>IF(ISBLANK(H115),"必須","入力済")</f>
        <v>必須</v>
      </c>
      <c r="H115" s="65"/>
      <c r="I115" s="283" t="s">
        <v>8623</v>
      </c>
      <c r="J115" s="363" t="s">
        <v>9031</v>
      </c>
    </row>
    <row r="116" spans="2:10" ht="33" x14ac:dyDescent="0.15">
      <c r="C116" s="227" t="s">
        <v>8037</v>
      </c>
      <c r="D116" s="432" t="s">
        <v>8571</v>
      </c>
      <c r="E116" s="432" t="s">
        <v>8572</v>
      </c>
      <c r="F116" s="278" t="s">
        <v>8573</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8574</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8575</v>
      </c>
      <c r="F118" s="278" t="s">
        <v>8591</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8592</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8534</v>
      </c>
      <c r="D120" s="429" t="s">
        <v>8576</v>
      </c>
      <c r="E120" s="445" t="s">
        <v>8577</v>
      </c>
      <c r="F120" s="446"/>
      <c r="G120" s="312" t="str">
        <f>IF(ISBLANK(H120),"必須","入力済")</f>
        <v>必須</v>
      </c>
      <c r="H120" s="83"/>
      <c r="I120" s="285" t="s">
        <v>8623</v>
      </c>
      <c r="J120" s="376" t="s">
        <v>9078</v>
      </c>
    </row>
    <row r="121" spans="2:10" ht="33" customHeight="1" thickBot="1" x14ac:dyDescent="0.2">
      <c r="C121" s="229" t="s">
        <v>8535</v>
      </c>
      <c r="D121" s="431"/>
      <c r="E121" s="439" t="s">
        <v>8578</v>
      </c>
      <c r="F121" s="441"/>
      <c r="G121" s="326" t="str">
        <f>IF(ISBLANK(H121),"必須","入力済")</f>
        <v>必須</v>
      </c>
      <c r="H121" s="64"/>
      <c r="I121" s="286" t="s">
        <v>8623</v>
      </c>
      <c r="J121" s="363" t="s">
        <v>9079</v>
      </c>
    </row>
    <row r="122" spans="2:10" ht="33" customHeight="1" thickBot="1" x14ac:dyDescent="0.2">
      <c r="C122" s="223" t="s">
        <v>8536</v>
      </c>
      <c r="D122" s="426" t="s">
        <v>8758</v>
      </c>
      <c r="E122" s="427"/>
      <c r="F122" s="428"/>
      <c r="G122" s="316" t="str">
        <f>IF(ISBLANK(H122), "必須",  "入力済")</f>
        <v>必須</v>
      </c>
      <c r="H122" s="82"/>
      <c r="I122" s="271" t="s">
        <v>8786</v>
      </c>
      <c r="J122" s="367" t="s">
        <v>8771</v>
      </c>
    </row>
    <row r="123" spans="2:10" ht="33" customHeight="1" thickBot="1" x14ac:dyDescent="0.2">
      <c r="C123" s="223" t="s">
        <v>8537</v>
      </c>
      <c r="D123" s="426" t="s">
        <v>8473</v>
      </c>
      <c r="E123" s="427"/>
      <c r="F123" s="428"/>
      <c r="G123" s="328" t="str">
        <f>IF(ISBLANK(H123),"可能な限り","入力済")</f>
        <v>可能な限り</v>
      </c>
      <c r="H123" s="84"/>
      <c r="I123" s="289" t="s">
        <v>8786</v>
      </c>
      <c r="J123" s="367" t="s">
        <v>8775</v>
      </c>
    </row>
    <row r="124" spans="2:10" ht="66" customHeight="1" thickBot="1" x14ac:dyDescent="0.2">
      <c r="C124" s="223" t="s">
        <v>8538</v>
      </c>
      <c r="D124" s="426" t="s">
        <v>8611</v>
      </c>
      <c r="E124" s="427"/>
      <c r="F124" s="428"/>
      <c r="G124" s="329" t="str">
        <f>IF(ISBLANK(H124),"必須","入力済")</f>
        <v>必須</v>
      </c>
      <c r="H124" s="85"/>
      <c r="I124" s="290" t="s">
        <v>8623</v>
      </c>
      <c r="J124" s="367" t="s">
        <v>9095</v>
      </c>
    </row>
    <row r="125" spans="2:10" ht="33.75" thickBot="1" x14ac:dyDescent="0.2">
      <c r="C125" s="223" t="s">
        <v>8539</v>
      </c>
      <c r="D125" s="426" t="s">
        <v>8474</v>
      </c>
      <c r="E125" s="427"/>
      <c r="F125" s="428"/>
      <c r="G125" s="322" t="str">
        <f>IF(ISBLANK(H125),"該当の場合は必須","入力済")</f>
        <v>該当の場合は必須</v>
      </c>
      <c r="H125" s="102"/>
      <c r="I125" s="271" t="s">
        <v>8788</v>
      </c>
      <c r="J125" s="367" t="s">
        <v>8773</v>
      </c>
    </row>
    <row r="126" spans="2:10" ht="33" customHeight="1" thickBot="1" x14ac:dyDescent="0.2">
      <c r="C126" s="223" t="s">
        <v>8540</v>
      </c>
      <c r="D126" s="426" t="s">
        <v>8061</v>
      </c>
      <c r="E126" s="427"/>
      <c r="F126" s="428"/>
      <c r="G126" s="328" t="str">
        <f>IF(ISBLANK(H126),"可能な限り","入力済")</f>
        <v>可能な限り</v>
      </c>
      <c r="H126" s="81"/>
      <c r="I126" s="291" t="s">
        <v>8786</v>
      </c>
      <c r="J126" s="367" t="s">
        <v>9081</v>
      </c>
    </row>
    <row r="127" spans="2:10" ht="33" customHeight="1" thickBot="1" x14ac:dyDescent="0.2">
      <c r="C127" s="223" t="s">
        <v>8541</v>
      </c>
      <c r="D127" s="426" t="s">
        <v>8475</v>
      </c>
      <c r="E127" s="427"/>
      <c r="F127" s="428"/>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8557</v>
      </c>
      <c r="H130" s="219" t="s">
        <v>190</v>
      </c>
      <c r="I130" s="218" t="s">
        <v>8621</v>
      </c>
      <c r="J130" s="220" t="s">
        <v>8625</v>
      </c>
    </row>
    <row r="131" spans="2:10" ht="33" customHeight="1" thickBot="1" x14ac:dyDescent="0.2">
      <c r="C131" s="229" t="s">
        <v>8036</v>
      </c>
      <c r="D131" s="439" t="s">
        <v>8747</v>
      </c>
      <c r="E131" s="440"/>
      <c r="F131" s="441"/>
      <c r="G131" s="326" t="str">
        <f>IF(ISBLANK(H131),"必須","入力済")</f>
        <v>必須</v>
      </c>
      <c r="H131" s="65"/>
      <c r="I131" s="283" t="s">
        <v>8623</v>
      </c>
      <c r="J131" s="363" t="s">
        <v>9032</v>
      </c>
    </row>
    <row r="132" spans="2:10" ht="33" x14ac:dyDescent="0.15">
      <c r="C132" s="227" t="s">
        <v>8037</v>
      </c>
      <c r="D132" s="429" t="s">
        <v>8571</v>
      </c>
      <c r="E132" s="429" t="s">
        <v>8572</v>
      </c>
      <c r="F132" s="292" t="s">
        <v>8573</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8574</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8575</v>
      </c>
      <c r="F134" s="278" t="s">
        <v>8591</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8592</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8534</v>
      </c>
      <c r="D136" s="429" t="s">
        <v>8576</v>
      </c>
      <c r="E136" s="445" t="s">
        <v>8577</v>
      </c>
      <c r="F136" s="446"/>
      <c r="G136" s="312" t="str">
        <f>IF(ISBLANK(H136),"必須","入力済")</f>
        <v>必須</v>
      </c>
      <c r="H136" s="78"/>
      <c r="I136" s="285" t="s">
        <v>8623</v>
      </c>
      <c r="J136" s="376" t="s">
        <v>9078</v>
      </c>
    </row>
    <row r="137" spans="2:10" ht="33" customHeight="1" thickBot="1" x14ac:dyDescent="0.2">
      <c r="C137" s="229" t="s">
        <v>8535</v>
      </c>
      <c r="D137" s="431"/>
      <c r="E137" s="439" t="s">
        <v>8578</v>
      </c>
      <c r="F137" s="441"/>
      <c r="G137" s="326" t="str">
        <f>IF(ISBLANK(H137),"必須","入力済")</f>
        <v>必須</v>
      </c>
      <c r="H137" s="65"/>
      <c r="I137" s="286" t="s">
        <v>8623</v>
      </c>
      <c r="J137" s="363" t="s">
        <v>9079</v>
      </c>
    </row>
    <row r="138" spans="2:10" ht="33" customHeight="1" thickBot="1" x14ac:dyDescent="0.2">
      <c r="C138" s="223" t="s">
        <v>8536</v>
      </c>
      <c r="D138" s="426" t="s">
        <v>8758</v>
      </c>
      <c r="E138" s="427"/>
      <c r="F138" s="428"/>
      <c r="G138" s="316" t="str">
        <f>IF(ISBLANK(H138), "必須",  "入力済")</f>
        <v>必須</v>
      </c>
      <c r="H138" s="67"/>
      <c r="I138" s="271" t="s">
        <v>8786</v>
      </c>
      <c r="J138" s="367" t="s">
        <v>8771</v>
      </c>
    </row>
    <row r="139" spans="2:10" ht="33" customHeight="1" thickBot="1" x14ac:dyDescent="0.2">
      <c r="C139" s="223" t="s">
        <v>8537</v>
      </c>
      <c r="D139" s="426" t="s">
        <v>8473</v>
      </c>
      <c r="E139" s="427"/>
      <c r="F139" s="428"/>
      <c r="G139" s="328" t="str">
        <f>IF(ISBLANK(H139),"可能な限り","入力済")</f>
        <v>可能な限り</v>
      </c>
      <c r="H139" s="79"/>
      <c r="I139" s="289" t="s">
        <v>8786</v>
      </c>
      <c r="J139" s="367" t="s">
        <v>8775</v>
      </c>
    </row>
    <row r="140" spans="2:10" ht="66" customHeight="1" thickBot="1" x14ac:dyDescent="0.2">
      <c r="C140" s="223" t="s">
        <v>8538</v>
      </c>
      <c r="D140" s="426" t="s">
        <v>8611</v>
      </c>
      <c r="E140" s="427"/>
      <c r="F140" s="428"/>
      <c r="G140" s="329" t="str">
        <f>IF(ISBLANK(H140),"必須","入力済")</f>
        <v>必須</v>
      </c>
      <c r="H140" s="71"/>
      <c r="I140" s="290" t="s">
        <v>8623</v>
      </c>
      <c r="J140" s="367" t="s">
        <v>9095</v>
      </c>
    </row>
    <row r="141" spans="2:10" ht="33.75" thickBot="1" x14ac:dyDescent="0.2">
      <c r="C141" s="223" t="s">
        <v>8539</v>
      </c>
      <c r="D141" s="426" t="s">
        <v>8474</v>
      </c>
      <c r="E141" s="427"/>
      <c r="F141" s="428"/>
      <c r="G141" s="322" t="str">
        <f>IF(ISBLANK(H141),"該当の場合は必須","入力済")</f>
        <v>該当の場合は必須</v>
      </c>
      <c r="H141" s="74"/>
      <c r="I141" s="271" t="s">
        <v>8788</v>
      </c>
      <c r="J141" s="367" t="s">
        <v>8773</v>
      </c>
    </row>
    <row r="142" spans="2:10" ht="33" customHeight="1" thickBot="1" x14ac:dyDescent="0.2">
      <c r="C142" s="223" t="s">
        <v>8540</v>
      </c>
      <c r="D142" s="426" t="s">
        <v>8061</v>
      </c>
      <c r="E142" s="427"/>
      <c r="F142" s="428"/>
      <c r="G142" s="328" t="str">
        <f>IF(ISBLANK(H142),"可能な限り","入力済")</f>
        <v>可能な限り</v>
      </c>
      <c r="H142" s="81"/>
      <c r="I142" s="291" t="s">
        <v>8786</v>
      </c>
      <c r="J142" s="367" t="s">
        <v>9081</v>
      </c>
    </row>
    <row r="143" spans="2:10" ht="33" customHeight="1" thickBot="1" x14ac:dyDescent="0.2">
      <c r="C143" s="223" t="s">
        <v>8541</v>
      </c>
      <c r="D143" s="426" t="s">
        <v>8475</v>
      </c>
      <c r="E143" s="427"/>
      <c r="F143" s="428"/>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33" t="s">
        <v>189</v>
      </c>
      <c r="E146" s="434"/>
      <c r="F146" s="435"/>
      <c r="G146" s="218" t="s">
        <v>8557</v>
      </c>
      <c r="H146" s="219" t="s">
        <v>190</v>
      </c>
      <c r="I146" s="218" t="s">
        <v>8621</v>
      </c>
      <c r="J146" s="220" t="s">
        <v>8625</v>
      </c>
    </row>
    <row r="147" spans="2:10" ht="33" customHeight="1" thickBot="1" x14ac:dyDescent="0.2">
      <c r="C147" s="223" t="s">
        <v>8036</v>
      </c>
      <c r="D147" s="444" t="s">
        <v>8579</v>
      </c>
      <c r="E147" s="442"/>
      <c r="F147" s="443"/>
      <c r="G147" s="313" t="str">
        <f>IF(ISBLANK(H147),"必須","入力済")</f>
        <v>必須</v>
      </c>
      <c r="H147" s="92"/>
      <c r="I147" s="273" t="s">
        <v>8786</v>
      </c>
      <c r="J147" s="364" t="s">
        <v>8776</v>
      </c>
    </row>
    <row r="148" spans="2:10" ht="33" customHeight="1" thickBot="1" x14ac:dyDescent="0.2">
      <c r="C148" s="223" t="s">
        <v>8037</v>
      </c>
      <c r="D148" s="444" t="s">
        <v>8580</v>
      </c>
      <c r="E148" s="442"/>
      <c r="F148" s="443"/>
      <c r="G148" s="313" t="str">
        <f>IF(ISBLANK(H148),"必須","入力済")</f>
        <v>必須</v>
      </c>
      <c r="H148" s="93"/>
      <c r="I148" s="276" t="s">
        <v>8786</v>
      </c>
      <c r="J148" s="364" t="s">
        <v>8777</v>
      </c>
    </row>
    <row r="149" spans="2:10" ht="33" customHeight="1" thickBot="1" x14ac:dyDescent="0.2">
      <c r="C149" s="223" t="s">
        <v>8038</v>
      </c>
      <c r="D149" s="444" t="s">
        <v>8581</v>
      </c>
      <c r="E149" s="442"/>
      <c r="F149" s="443"/>
      <c r="G149" s="313" t="str">
        <f>IF(ISBLANK(H149),"必須","自動計算")</f>
        <v>自動計算</v>
      </c>
      <c r="H149" s="336" t="str">
        <f>IF(OR(H147="", H148="", H147=0), "", CEILING(H148/H147, 1))</f>
        <v/>
      </c>
      <c r="I149" s="294" t="s">
        <v>8638</v>
      </c>
      <c r="J149" s="364" t="s">
        <v>9085</v>
      </c>
    </row>
    <row r="150" spans="2:10" ht="33" customHeight="1" thickBot="1" x14ac:dyDescent="0.2">
      <c r="C150" s="223" t="s">
        <v>8039</v>
      </c>
      <c r="D150" s="426" t="s">
        <v>8582</v>
      </c>
      <c r="E150" s="427"/>
      <c r="F150" s="428"/>
      <c r="G150" s="322" t="str">
        <f>IF(ISBLANK(H150),"必須","入力済")</f>
        <v>必須</v>
      </c>
      <c r="H150" s="77"/>
      <c r="I150" s="271" t="s">
        <v>9041</v>
      </c>
      <c r="J150" s="367" t="s">
        <v>8778</v>
      </c>
    </row>
    <row r="151" spans="2:10" ht="19.5" thickBot="1" x14ac:dyDescent="0.2"/>
    <row r="152" spans="2:10" ht="63" customHeight="1" thickBot="1" x14ac:dyDescent="0.2">
      <c r="C152" s="223" t="s">
        <v>8040</v>
      </c>
      <c r="D152" s="444" t="s">
        <v>8610</v>
      </c>
      <c r="E152" s="442"/>
      <c r="F152" s="443"/>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8478</v>
      </c>
      <c r="C154" s="23"/>
      <c r="D154" s="23"/>
      <c r="E154" s="23"/>
      <c r="I154" s="26"/>
      <c r="J154" s="27"/>
    </row>
    <row r="155" spans="2:10" ht="19.5" x14ac:dyDescent="0.15">
      <c r="C155" s="29" t="s">
        <v>194</v>
      </c>
      <c r="D155" s="418" t="s">
        <v>189</v>
      </c>
      <c r="E155" s="419"/>
      <c r="F155" s="420"/>
      <c r="G155" s="29" t="s">
        <v>8557</v>
      </c>
      <c r="H155" s="295" t="s">
        <v>190</v>
      </c>
      <c r="I155" s="29" t="s">
        <v>8621</v>
      </c>
      <c r="J155" s="296" t="s">
        <v>8625</v>
      </c>
    </row>
    <row r="156" spans="2:10" ht="33" customHeight="1" thickBot="1" x14ac:dyDescent="0.2">
      <c r="C156" s="229" t="s">
        <v>8036</v>
      </c>
      <c r="D156" s="436" t="s">
        <v>8583</v>
      </c>
      <c r="E156" s="437"/>
      <c r="F156" s="438"/>
      <c r="G156" s="306" t="str">
        <f>IF(ISBLANK(H156),"必須","入力済")</f>
        <v>必須</v>
      </c>
      <c r="H156" s="62"/>
      <c r="I156" s="247" t="s">
        <v>8623</v>
      </c>
      <c r="J156" s="355" t="s">
        <v>8639</v>
      </c>
    </row>
    <row r="157" spans="2:10" ht="33" customHeight="1" thickBot="1" x14ac:dyDescent="0.2">
      <c r="C157" s="223" t="s">
        <v>8037</v>
      </c>
      <c r="D157" s="488" t="s">
        <v>8584</v>
      </c>
      <c r="E157" s="489"/>
      <c r="F157" s="490"/>
      <c r="G157" s="316" t="str">
        <f>IF(ISBLANK(H157),"必須","入力済")</f>
        <v>必須</v>
      </c>
      <c r="H157" s="71"/>
      <c r="I157" s="288" t="s">
        <v>8623</v>
      </c>
      <c r="J157" s="367" t="s">
        <v>8640</v>
      </c>
    </row>
    <row r="158" spans="2:10" ht="314.25" thickBot="1" x14ac:dyDescent="0.2">
      <c r="C158" s="223" t="s">
        <v>8038</v>
      </c>
      <c r="D158" s="491" t="s">
        <v>8620</v>
      </c>
      <c r="E158" s="442"/>
      <c r="F158" s="443"/>
      <c r="G158" s="318" t="str">
        <f>IF(ISBLANK(H158), "必須", "入力済" &amp; CHAR(10) &amp; "（" &amp; LEN(SUBSTITUTE(H158, CHAR(10), "")) &amp; "文字）")</f>
        <v>必須</v>
      </c>
      <c r="H158" s="73"/>
      <c r="I158" s="297" t="s">
        <v>8788</v>
      </c>
      <c r="J158" s="381" t="s">
        <v>9042</v>
      </c>
    </row>
    <row r="159" spans="2:10" ht="66.75" thickBot="1" x14ac:dyDescent="0.2">
      <c r="C159" s="223" t="s">
        <v>8039</v>
      </c>
      <c r="D159" s="444" t="s">
        <v>8505</v>
      </c>
      <c r="E159" s="442"/>
      <c r="F159" s="443"/>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4" t="s">
        <v>8507</v>
      </c>
      <c r="E160" s="442"/>
      <c r="F160" s="443"/>
      <c r="G160" s="319" t="str">
        <f>IF(ISBLANK(H160),"必須","入力済")</f>
        <v>必須</v>
      </c>
      <c r="H160" s="70"/>
      <c r="I160" s="272" t="s">
        <v>8623</v>
      </c>
      <c r="J160" s="383" t="s">
        <v>8641</v>
      </c>
    </row>
    <row r="161" spans="2:10" ht="49.5" customHeight="1" thickBot="1" x14ac:dyDescent="0.2">
      <c r="C161" s="223" t="s">
        <v>8534</v>
      </c>
      <c r="D161" s="491" t="s">
        <v>8746</v>
      </c>
      <c r="E161" s="442"/>
      <c r="F161" s="443"/>
      <c r="G161" s="321" t="str">
        <f>IF(ISBLANK(H161),"必須","入力済")</f>
        <v>必須</v>
      </c>
      <c r="H161" s="69"/>
      <c r="I161" s="273" t="s">
        <v>8786</v>
      </c>
      <c r="J161" s="364" t="s">
        <v>8780</v>
      </c>
    </row>
    <row r="162" spans="2:10" ht="33" customHeight="1" thickBot="1" x14ac:dyDescent="0.2">
      <c r="C162" s="223" t="s">
        <v>8535</v>
      </c>
      <c r="D162" s="492" t="s">
        <v>8508</v>
      </c>
      <c r="E162" s="493"/>
      <c r="F162" s="494"/>
      <c r="G162" s="332" t="str">
        <f>IF(ISBLANK(H162),"該当の場合は必須","入力済")</f>
        <v>該当の場合は必須</v>
      </c>
      <c r="H162" s="79"/>
      <c r="I162" s="289" t="s">
        <v>8978</v>
      </c>
      <c r="J162" s="367" t="s">
        <v>8781</v>
      </c>
    </row>
    <row r="163" spans="2:10" ht="33" customHeight="1" thickBot="1" x14ac:dyDescent="0.2">
      <c r="C163" s="223"/>
      <c r="D163" s="501" t="s">
        <v>8648</v>
      </c>
      <c r="E163" s="502"/>
      <c r="F163" s="502"/>
      <c r="G163" s="502"/>
      <c r="H163" s="502"/>
      <c r="I163" s="502"/>
      <c r="J163" s="503"/>
    </row>
    <row r="164" spans="2:10" ht="33" customHeight="1" thickBot="1" x14ac:dyDescent="0.2">
      <c r="C164" s="223" t="s">
        <v>8536</v>
      </c>
      <c r="D164" s="444" t="s">
        <v>8685</v>
      </c>
      <c r="E164" s="442"/>
      <c r="F164" s="443"/>
      <c r="G164" s="319" t="str">
        <f>IF(ISBLANK(H164),"必須","入力済")</f>
        <v>必須</v>
      </c>
      <c r="H164" s="70"/>
      <c r="I164" s="272" t="s">
        <v>8623</v>
      </c>
      <c r="J164" s="383" t="s">
        <v>8684</v>
      </c>
    </row>
    <row r="165" spans="2:10" ht="33" customHeight="1" thickBot="1" x14ac:dyDescent="0.2">
      <c r="C165" s="223" t="s">
        <v>8537</v>
      </c>
      <c r="D165" s="426" t="s">
        <v>8509</v>
      </c>
      <c r="E165" s="427"/>
      <c r="F165" s="428"/>
      <c r="G165" s="328" t="str">
        <f>IF(ISBLANK(H165),"該当する場合","入力済")</f>
        <v>該当する場合</v>
      </c>
      <c r="H165" s="71"/>
      <c r="I165" s="288" t="s">
        <v>8623</v>
      </c>
      <c r="J165" s="384" t="s">
        <v>8642</v>
      </c>
    </row>
    <row r="166" spans="2:10" ht="33" customHeight="1" thickBot="1" x14ac:dyDescent="0.2">
      <c r="C166" s="223" t="s">
        <v>8538</v>
      </c>
      <c r="D166" s="426" t="s">
        <v>8510</v>
      </c>
      <c r="E166" s="427"/>
      <c r="F166" s="428"/>
      <c r="G166" s="328" t="str">
        <f t="shared" ref="G166:G168" si="5">IF(ISBLANK(H166),"該当する場合","入力済")</f>
        <v>該当する場合</v>
      </c>
      <c r="H166" s="71"/>
      <c r="I166" s="288" t="s">
        <v>8623</v>
      </c>
      <c r="J166" s="384" t="s">
        <v>8643</v>
      </c>
    </row>
    <row r="167" spans="2:10" ht="33" customHeight="1" thickBot="1" x14ac:dyDescent="0.2">
      <c r="C167" s="223" t="s">
        <v>8539</v>
      </c>
      <c r="D167" s="426" t="s">
        <v>8511</v>
      </c>
      <c r="E167" s="427"/>
      <c r="F167" s="428"/>
      <c r="G167" s="328" t="str">
        <f t="shared" si="5"/>
        <v>該当する場合</v>
      </c>
      <c r="H167" s="71"/>
      <c r="I167" s="288" t="s">
        <v>8623</v>
      </c>
      <c r="J167" s="384" t="s">
        <v>8644</v>
      </c>
    </row>
    <row r="168" spans="2:10" ht="33" customHeight="1" thickBot="1" x14ac:dyDescent="0.2">
      <c r="C168" s="223" t="s">
        <v>8540</v>
      </c>
      <c r="D168" s="426" t="s">
        <v>1</v>
      </c>
      <c r="E168" s="427"/>
      <c r="F168" s="428"/>
      <c r="G168" s="328" t="str">
        <f t="shared" si="5"/>
        <v>該当する場合</v>
      </c>
      <c r="H168" s="71"/>
      <c r="I168" s="288" t="s">
        <v>8623</v>
      </c>
      <c r="J168" s="384" t="s">
        <v>8645</v>
      </c>
    </row>
    <row r="169" spans="2:10" ht="33.75" thickBot="1" x14ac:dyDescent="0.2">
      <c r="C169" s="223" t="s">
        <v>8541</v>
      </c>
      <c r="D169" s="488" t="s">
        <v>8760</v>
      </c>
      <c r="E169" s="489"/>
      <c r="F169" s="490"/>
      <c r="G169" s="328" t="str">
        <f>IF(ISBLANK(H169),"必須","入力済")</f>
        <v>必須</v>
      </c>
      <c r="H169" s="74"/>
      <c r="I169" s="271" t="s">
        <v>8788</v>
      </c>
      <c r="J169" s="367" t="s">
        <v>8782</v>
      </c>
    </row>
    <row r="170" spans="2:10" ht="33.75" thickBot="1" x14ac:dyDescent="0.2">
      <c r="C170" s="223" t="s">
        <v>8542</v>
      </c>
      <c r="D170" s="426" t="s">
        <v>8761</v>
      </c>
      <c r="E170" s="427"/>
      <c r="F170" s="428"/>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8512</v>
      </c>
      <c r="C172" s="23"/>
      <c r="D172" s="23"/>
      <c r="E172" s="23"/>
      <c r="I172" s="26"/>
      <c r="J172" s="27"/>
    </row>
    <row r="173" spans="2:10" ht="19.5" x14ac:dyDescent="0.15">
      <c r="C173" s="29" t="s">
        <v>194</v>
      </c>
      <c r="D173" s="418" t="s">
        <v>189</v>
      </c>
      <c r="E173" s="419"/>
      <c r="F173" s="420"/>
      <c r="G173" s="29" t="s">
        <v>8557</v>
      </c>
      <c r="H173" s="295" t="s">
        <v>190</v>
      </c>
      <c r="I173" s="29" t="s">
        <v>8621</v>
      </c>
      <c r="J173" s="296" t="s">
        <v>8625</v>
      </c>
    </row>
    <row r="174" spans="2:10" ht="33" customHeight="1" thickBot="1" x14ac:dyDescent="0.2">
      <c r="C174" s="229" t="s">
        <v>8036</v>
      </c>
      <c r="D174" s="436" t="s">
        <v>8513</v>
      </c>
      <c r="E174" s="437"/>
      <c r="F174" s="438"/>
      <c r="G174" s="333" t="str">
        <f>IF(ISBLANK(H174),"必須","入力済")</f>
        <v>必須</v>
      </c>
      <c r="H174" s="62"/>
      <c r="I174" s="247" t="s">
        <v>8623</v>
      </c>
      <c r="J174" s="385" t="s">
        <v>8646</v>
      </c>
    </row>
    <row r="175" spans="2:10" ht="83.25" thickBot="1" x14ac:dyDescent="0.2">
      <c r="C175" s="223" t="s">
        <v>8037</v>
      </c>
      <c r="D175" s="488" t="s">
        <v>8585</v>
      </c>
      <c r="E175" s="489"/>
      <c r="F175" s="490"/>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6" t="s">
        <v>8586</v>
      </c>
      <c r="E176" s="427"/>
      <c r="F176" s="428"/>
      <c r="G176" s="322" t="str">
        <f>IF(ISBLANK(H176),"必須","入力済")</f>
        <v>必須</v>
      </c>
      <c r="H176" s="71"/>
      <c r="I176" s="288" t="s">
        <v>8623</v>
      </c>
      <c r="J176" s="367" t="s">
        <v>8682</v>
      </c>
    </row>
    <row r="177" spans="2:10" ht="33.75" thickBot="1" x14ac:dyDescent="0.2">
      <c r="C177" s="223" t="s">
        <v>8039</v>
      </c>
      <c r="D177" s="426" t="s">
        <v>8587</v>
      </c>
      <c r="E177" s="427"/>
      <c r="F177" s="428"/>
      <c r="G177" s="322" t="str">
        <f>IF(ISBLANK(H177),"必須","入力済")</f>
        <v>必須</v>
      </c>
      <c r="H177" s="74"/>
      <c r="I177" s="299" t="s">
        <v>8788</v>
      </c>
      <c r="J177" s="367" t="s">
        <v>8784</v>
      </c>
    </row>
    <row r="178" spans="2:10" ht="33" customHeight="1" x14ac:dyDescent="0.15">
      <c r="C178" s="225" t="s">
        <v>8040</v>
      </c>
      <c r="D178" s="504" t="s">
        <v>8588</v>
      </c>
      <c r="E178" s="507" t="s">
        <v>8686</v>
      </c>
      <c r="F178" s="508"/>
      <c r="G178" s="334" t="str">
        <f>IF(ISBLANK(H178),"必須","入力済")</f>
        <v>必須</v>
      </c>
      <c r="H178" s="78"/>
      <c r="I178" s="243" t="s">
        <v>8623</v>
      </c>
      <c r="J178" s="387" t="s">
        <v>9069</v>
      </c>
    </row>
    <row r="179" spans="2:10" ht="33" customHeight="1" x14ac:dyDescent="0.15">
      <c r="C179" s="227" t="s">
        <v>8534</v>
      </c>
      <c r="D179" s="505"/>
      <c r="E179" s="474" t="s">
        <v>8047</v>
      </c>
      <c r="F179" s="475"/>
      <c r="G179" s="324" t="str">
        <f t="shared" ref="G179:G182" si="6">IF(ISBLANK(H179),"該当する場合","入力済")</f>
        <v>該当する場合</v>
      </c>
      <c r="H179" s="60"/>
      <c r="I179" s="281" t="s">
        <v>8623</v>
      </c>
      <c r="J179" s="388" t="s">
        <v>8689</v>
      </c>
    </row>
    <row r="180" spans="2:10" ht="33" customHeight="1" x14ac:dyDescent="0.15">
      <c r="C180" s="227" t="s">
        <v>8535</v>
      </c>
      <c r="D180" s="505"/>
      <c r="E180" s="474" t="s">
        <v>9038</v>
      </c>
      <c r="F180" s="475"/>
      <c r="G180" s="324" t="str">
        <f t="shared" si="6"/>
        <v>該当する場合</v>
      </c>
      <c r="H180" s="60"/>
      <c r="I180" s="281" t="s">
        <v>8623</v>
      </c>
      <c r="J180" s="388" t="s">
        <v>8690</v>
      </c>
    </row>
    <row r="181" spans="2:10" ht="33" customHeight="1" x14ac:dyDescent="0.15">
      <c r="C181" s="227" t="s">
        <v>8536</v>
      </c>
      <c r="D181" s="505"/>
      <c r="E181" s="474" t="s">
        <v>8515</v>
      </c>
      <c r="F181" s="475"/>
      <c r="G181" s="324" t="str">
        <f t="shared" si="6"/>
        <v>該当する場合</v>
      </c>
      <c r="H181" s="60"/>
      <c r="I181" s="281" t="s">
        <v>8623</v>
      </c>
      <c r="J181" s="388" t="s">
        <v>8691</v>
      </c>
    </row>
    <row r="182" spans="2:10" ht="33" customHeight="1" x14ac:dyDescent="0.15">
      <c r="C182" s="227" t="s">
        <v>8537</v>
      </c>
      <c r="D182" s="505"/>
      <c r="E182" s="474" t="s">
        <v>1</v>
      </c>
      <c r="F182" s="475"/>
      <c r="G182" s="324" t="str">
        <f t="shared" si="6"/>
        <v>該当する場合</v>
      </c>
      <c r="H182" s="60"/>
      <c r="I182" s="281" t="s">
        <v>8623</v>
      </c>
      <c r="J182" s="388" t="s">
        <v>8692</v>
      </c>
    </row>
    <row r="183" spans="2:10" ht="33" x14ac:dyDescent="0.15">
      <c r="C183" s="227" t="s">
        <v>8538</v>
      </c>
      <c r="D183" s="505"/>
      <c r="E183" s="476" t="s">
        <v>8748</v>
      </c>
      <c r="F183" s="477"/>
      <c r="G183" s="305" t="str">
        <f>IF(ISBLANK(H183),"必須","入力済")</f>
        <v>必須</v>
      </c>
      <c r="H183" s="103"/>
      <c r="I183" s="300" t="s">
        <v>8788</v>
      </c>
      <c r="J183" s="354" t="s">
        <v>8785</v>
      </c>
    </row>
    <row r="184" spans="2:10" ht="33" customHeight="1" thickBot="1" x14ac:dyDescent="0.2">
      <c r="C184" s="229" t="s">
        <v>8539</v>
      </c>
      <c r="D184" s="506"/>
      <c r="E184" s="439" t="s">
        <v>8589</v>
      </c>
      <c r="F184" s="441"/>
      <c r="G184" s="326" t="str">
        <f>IF(ISBLANK(H184),"必須","入力済")</f>
        <v>必須</v>
      </c>
      <c r="H184" s="75"/>
      <c r="I184" s="301" t="s">
        <v>8786</v>
      </c>
      <c r="J184" s="363" t="s">
        <v>9070</v>
      </c>
    </row>
    <row r="185" spans="2:10" x14ac:dyDescent="0.15"/>
    <row r="186" spans="2:10" ht="24" x14ac:dyDescent="0.15">
      <c r="B186" s="28" t="s">
        <v>8516</v>
      </c>
      <c r="C186" s="23"/>
      <c r="D186" s="23"/>
      <c r="E186" s="23"/>
    </row>
    <row r="187" spans="2:10" ht="20.25" thickBot="1" x14ac:dyDescent="0.2">
      <c r="C187" s="218" t="s">
        <v>194</v>
      </c>
      <c r="D187" s="433" t="s">
        <v>189</v>
      </c>
      <c r="E187" s="434"/>
      <c r="F187" s="435"/>
      <c r="G187" s="218" t="s">
        <v>8557</v>
      </c>
      <c r="H187" s="219" t="s">
        <v>190</v>
      </c>
      <c r="I187" s="218" t="s">
        <v>8621</v>
      </c>
      <c r="J187" s="220" t="s">
        <v>8625</v>
      </c>
    </row>
    <row r="188" spans="2:10" ht="264.75" thickBot="1" x14ac:dyDescent="0.2">
      <c r="C188" s="223" t="s">
        <v>8036</v>
      </c>
      <c r="D188" s="457" t="s">
        <v>8517</v>
      </c>
      <c r="E188" s="458"/>
      <c r="F188" s="459"/>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231" stopIfTrue="1">
      <formula>ISBLANK(H6)</formula>
    </cfRule>
    <cfRule type="expression" dxfId="274" priority="558">
      <formula>NOT(ISBLANK(H6))</formula>
    </cfRule>
  </conditionalFormatting>
  <conditionalFormatting sqref="G9">
    <cfRule type="expression" dxfId="273" priority="57">
      <formula>AND($H$8="その他",G9&lt;&gt;"必須")</formula>
    </cfRule>
    <cfRule type="expression" dxfId="272" priority="559" stopIfTrue="1">
      <formula>NOT(ISBLANK(H9))</formula>
    </cfRule>
    <cfRule type="expression" dxfId="271" priority="560">
      <formula>$H$8="その他"</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157">
      <formula>AND(G14&lt;&gt;"必須", G14&lt;&gt;"該当の場合は必須")</formula>
    </cfRule>
    <cfRule type="expression" dxfId="267" priority="180" stopIfTrue="1">
      <formula>AND(ISBLANK(H14), H15="国外")</formula>
    </cfRule>
    <cfRule type="expression" dxfId="266" priority="181" stopIfTrue="1">
      <formula>AND(ISBLANK(H14), H15&lt;&gt;"国外")</formula>
    </cfRule>
    <cfRule type="expression" dxfId="265" priority="374">
      <formula>NOT(ISBLANK(H14))</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6">
      <formula>AND($H$19="法人",G21&lt;&gt;"必須")</formula>
    </cfRule>
    <cfRule type="expression" dxfId="251" priority="521" stopIfTrue="1">
      <formula>NOT(ISBLANK(H21))</formula>
    </cfRule>
    <cfRule type="expression" dxfId="250" priority="522">
      <formula>H19="法人"</formula>
    </cfRule>
  </conditionalFormatting>
  <conditionalFormatting sqref="G22:G23">
    <cfRule type="expression" dxfId="249" priority="226" stopIfTrue="1">
      <formula>ISBLANK(H22)</formula>
    </cfRule>
    <cfRule type="expression" dxfId="248" priority="517">
      <formula>NOT(ISBLANK(H22))</formula>
    </cfRule>
  </conditionalFormatting>
  <conditionalFormatting sqref="G24">
    <cfRule type="expression" dxfId="247" priority="55">
      <formula>AND($H$23="その他",G24&lt;&gt;"必須")</formula>
    </cfRule>
    <cfRule type="expression" dxfId="246" priority="458" stopIfTrue="1">
      <formula>NOT(ISBLANK($H$24))</formula>
    </cfRule>
    <cfRule type="expression" dxfId="245" priority="514">
      <formula>$H$23="その他"</formula>
    </cfRule>
  </conditionalFormatting>
  <conditionalFormatting sqref="G25">
    <cfRule type="expression" dxfId="244" priority="54" stopIfTrue="1">
      <formula>AND($H$23&lt;&gt;"日本",NOT(ISBLANK($H$23)),$H$19="個人",G25&lt;&gt;"必須")</formula>
    </cfRule>
    <cfRule type="expression" dxfId="243" priority="382" stopIfTrue="1">
      <formula>NOT(ISBLANK($H$25))</formula>
    </cfRule>
    <cfRule type="expression" dxfId="242" priority="459" stopIfTrue="1">
      <formula>AND($H$23&lt;&gt;"日本",NOT(ISBLANK($H$23)),$H$19="個人")</formula>
    </cfRule>
  </conditionalFormatting>
  <conditionalFormatting sqref="G26">
    <cfRule type="expression" dxfId="241" priority="3">
      <formula>G26 &lt;&gt; "必須"</formula>
    </cfRule>
    <cfRule type="expression" dxfId="240" priority="4" stopIfTrue="1">
      <formula>ISBLANK(H26)</formula>
    </cfRule>
    <cfRule type="expression" dxfId="239" priority="5">
      <formula>NOT(ISBLANK(H26))</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224" stopIfTrue="1">
      <formula>ISBLANK(H32)</formula>
    </cfRule>
    <cfRule type="expression" dxfId="229" priority="501">
      <formula>NOT(ISBLANK(H32))</formula>
    </cfRule>
  </conditionalFormatting>
  <conditionalFormatting sqref="G33">
    <cfRule type="expression" dxfId="228" priority="48">
      <formula>AND($H$32="有",G33&lt;&gt;"必須")</formula>
    </cfRule>
    <cfRule type="expression" dxfId="227" priority="449" stopIfTrue="1">
      <formula>NOT(ISBLANK(H33))</formula>
    </cfRule>
    <cfRule type="expression" dxfId="226" priority="450">
      <formula>$H$32="有"</formula>
    </cfRule>
  </conditionalFormatting>
  <conditionalFormatting sqref="G37">
    <cfRule type="expression" dxfId="225" priority="137">
      <formula>AND(G37&lt;&gt;"必須", G37&lt;&gt;"該当の場合は必須")</formula>
    </cfRule>
    <cfRule type="expression" dxfId="224" priority="177" stopIfTrue="1">
      <formula>AND(ISBLANK(H37),H38="国外")</formula>
    </cfRule>
    <cfRule type="expression" dxfId="223" priority="178" stopIfTrue="1">
      <formula>AND(ISBLANK(H37),H38&lt;&gt;"国外")</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3" stopIfTrue="1">
      <formula>NOT(ISBLANK(H39))</formula>
    </cfRule>
    <cfRule type="expression" dxfId="218" priority="494">
      <formula>H38&lt;&gt;"国外"</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6" stopIfTrue="1">
      <formula>NOT(ISBLANK(H44))</formula>
    </cfRule>
    <cfRule type="expression" dxfId="209" priority="447">
      <formula>H42="法人"</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6">
      <formula>AND($H$45="有",G46&lt;&gt;"必須")</formula>
    </cfRule>
    <cfRule type="expression" dxfId="205" priority="481" stopIfTrue="1">
      <formula>NOT(ISBLANK(H46))</formula>
    </cfRule>
    <cfRule type="expression" dxfId="204" priority="482">
      <formula>H45="有"</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5">
      <formula>AND($H$51="一団の土地（継続）",G52&lt;&gt;"必須")</formula>
    </cfRule>
    <cfRule type="expression" dxfId="199" priority="443" stopIfTrue="1">
      <formula>NOT(ISBLANK(H52))</formula>
    </cfRule>
    <cfRule type="expression" dxfId="198" priority="444">
      <formula>H51="一団の土地（継続）"</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17" stopIfTrue="1">
      <formula>ISBLANK(H62)</formula>
    </cfRule>
    <cfRule type="expression" dxfId="193" priority="276">
      <formula>NOT(ISBLANK(H62))</formula>
    </cfRule>
  </conditionalFormatting>
  <conditionalFormatting sqref="G66">
    <cfRule type="expression" dxfId="192" priority="58" stopIfTrue="1">
      <formula>ISBLANK(H66)</formula>
    </cfRule>
    <cfRule type="expression" dxfId="191" priority="59">
      <formula>NOT(ISBLANK(H66))</formula>
    </cfRule>
  </conditionalFormatting>
  <conditionalFormatting sqref="G67:G69">
    <cfRule type="expression" dxfId="190" priority="120">
      <formula>G67 &lt;&gt; "必須"</formula>
    </cfRule>
    <cfRule type="expression" dxfId="189" priority="216" stopIfTrue="1">
      <formula>H67=""</formula>
    </cfRule>
    <cfRule type="expression" dxfId="188" priority="441">
      <formula>H67&lt;&gt;""</formula>
    </cfRule>
  </conditionalFormatting>
  <conditionalFormatting sqref="G72:G73">
    <cfRule type="expression" dxfId="187" priority="117">
      <formula>G72 &lt;&gt; "必須"</formula>
    </cfRule>
    <cfRule type="expression" dxfId="186" priority="215" stopIfTrue="1">
      <formula>ISBLANK(H72)</formula>
    </cfRule>
    <cfRule type="expression" dxfId="185" priority="440">
      <formula>NOT(ISBLANK(H72))</formula>
    </cfRule>
  </conditionalFormatting>
  <conditionalFormatting sqref="G74">
    <cfRule type="expression" dxfId="184" priority="43">
      <formula>AND($H$62="現況地目や共有持分割合等の単位にまとめて届出",G74&lt;&gt;"必須")</formula>
    </cfRule>
    <cfRule type="expression" dxfId="183" priority="272" stopIfTrue="1">
      <formula>NOT(ISBLANK(H74))</formula>
    </cfRule>
    <cfRule type="expression" dxfId="182" priority="273">
      <formula>H62="現況地目や共有持分割合等の単位にまとめて届出"</formula>
    </cfRule>
  </conditionalFormatting>
  <conditionalFormatting sqref="G76">
    <cfRule type="expression" dxfId="181" priority="116">
      <formula>G76 &lt;&gt; "必須"</formula>
    </cfRule>
    <cfRule type="expression" dxfId="180" priority="214" stopIfTrue="1">
      <formula>ISBLANK(H76)</formula>
    </cfRule>
    <cfRule type="expression" dxfId="179" priority="439">
      <formula>NOT(ISBLANK(H76))</formula>
    </cfRule>
  </conditionalFormatting>
  <conditionalFormatting sqref="G77">
    <cfRule type="expression" dxfId="178" priority="115">
      <formula>G77 &lt;&gt; "該当の場合は必須"</formula>
    </cfRule>
    <cfRule type="expression" dxfId="177" priority="194" stopIfTrue="1">
      <formula>ISBLANK(H77)</formula>
    </cfRule>
    <cfRule type="expression" dxfId="176" priority="195">
      <formula>NOT(ISBLANK(H77))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111">
      <formula>G83 &lt;&gt; "必須"</formula>
    </cfRule>
    <cfRule type="expression" dxfId="172" priority="213" stopIfTrue="1">
      <formula>ISBLANK(H83)</formula>
    </cfRule>
    <cfRule type="expression" dxfId="171" priority="348">
      <formula>NOT(ISBLANK(H83))</formula>
    </cfRule>
  </conditionalFormatting>
  <conditionalFormatting sqref="G84:G85">
    <cfRule type="expression" dxfId="170" priority="42">
      <formula>AND($H$83="有",G84&lt;&gt;"必須")</formula>
    </cfRule>
    <cfRule type="expression" dxfId="169" priority="347" stopIfTrue="1">
      <formula>NOT(ISBLANK(H84))</formula>
    </cfRule>
    <cfRule type="expression" dxfId="168" priority="360">
      <formula>$H$83="有"</formula>
    </cfRule>
  </conditionalFormatting>
  <conditionalFormatting sqref="G86:G87">
    <cfRule type="expression" dxfId="167" priority="345">
      <formula>$H$83="有"</formula>
    </cfRule>
  </conditionalFormatting>
  <conditionalFormatting sqref="G88:G89">
    <cfRule type="expression" dxfId="166" priority="41">
      <formula>AND($H$83="有",G88&lt;&gt;"必須")</formula>
    </cfRule>
    <cfRule type="expression" dxfId="165" priority="252">
      <formula>$H$83="有"</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9">
      <formula>AND($H$83="有",G92&lt;&gt;"必須")</formula>
    </cfRule>
    <cfRule type="expression" dxfId="159" priority="341">
      <formula>$H$83="有"</formula>
    </cfRule>
  </conditionalFormatting>
  <conditionalFormatting sqref="G92:G93">
    <cfRule type="expression" dxfId="158" priority="340" stopIfTrue="1">
      <formula>NOT(ISBLANK(H92))</formula>
    </cfRule>
  </conditionalFormatting>
  <conditionalFormatting sqref="G93">
    <cfRule type="expression" dxfId="157" priority="38">
      <formula>AND($H$83="有",G93&lt;&gt;"該当の場合は必須")</formula>
    </cfRule>
    <cfRule type="expression" dxfId="156" priority="357">
      <formula>$H$83="有"</formula>
    </cfRule>
  </conditionalFormatting>
  <conditionalFormatting sqref="G94">
    <cfRule type="expression" dxfId="155" priority="239">
      <formula>$H$83="有"</formula>
    </cfRule>
  </conditionalFormatting>
  <conditionalFormatting sqref="G95">
    <cfRule type="expression" dxfId="154" priority="354" stopIfTrue="1">
      <formula>NOT(ISBLANK(H95))</formula>
    </cfRule>
    <cfRule type="expression" dxfId="153" priority="355">
      <formula>AND(OR($H$8="地上権",$H$8="賃借権"), H83="有")</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9">
      <formula>AND($H$115="有",G120&lt;&gt;"必須")</formula>
    </cfRule>
    <cfRule type="expression" dxfId="125" priority="283">
      <formula>$H$115="有"</formula>
    </cfRule>
  </conditionalFormatting>
  <conditionalFormatting sqref="G120:G122">
    <cfRule type="expression" dxfId="124" priority="244" stopIfTrue="1">
      <formula>NOT(ISBLANK(H120))</formula>
    </cfRule>
  </conditionalFormatting>
  <conditionalFormatting sqref="G122">
    <cfRule type="expression" dxfId="123" priority="28">
      <formula>AND($H$62="現況地目や共有持分割合等の単位にまとめて届出",$H$115="有",G122&lt;&gt;"必須")</formula>
    </cfRule>
    <cfRule type="expression" dxfId="122" priority="246">
      <formula>AND($H$62="現況地目や共有持分割合等の単位にまとめて届出",$H$115="有")</formula>
    </cfRule>
  </conditionalFormatting>
  <conditionalFormatting sqref="G123">
    <cfRule type="expression" dxfId="121" priority="280">
      <formula>$H$115="有"</formula>
    </cfRule>
  </conditionalFormatting>
  <conditionalFormatting sqref="G124">
    <cfRule type="expression" dxfId="120" priority="27">
      <formula>AND($H$115="有",G124&lt;&gt;"必須")</formula>
    </cfRule>
    <cfRule type="expression" dxfId="119" priority="281">
      <formula>$H$115="有"</formula>
    </cfRule>
  </conditionalFormatting>
  <conditionalFormatting sqref="G124:G125">
    <cfRule type="expression" dxfId="118" priority="211" stopIfTrue="1">
      <formula>NOT(ISBLANK(H124))</formula>
    </cfRule>
  </conditionalFormatting>
  <conditionalFormatting sqref="G125">
    <cfRule type="expression" dxfId="117" priority="26">
      <formula>AND($H$115="有",G125&lt;&gt;"該当の場合は必須")</formula>
    </cfRule>
    <cfRule type="expression" dxfId="116" priority="297">
      <formula>$H$115="有"</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2">
      <formula>AND($H$62="現況地目や共有持分割合等の単位にまとめて届出",$H$131="有",G138&lt;&gt;"必須")</formula>
    </cfRule>
    <cfRule type="expression" dxfId="102" priority="243">
      <formula>AND($H$62="現況地目や共有持分割合等の単位にまとめて届出",$H$131="有")</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20">
      <formula>AND($H$131="有",G141&lt;&gt;"該当の場合は必須")</formula>
    </cfRule>
    <cfRule type="expression" dxfId="96" priority="328">
      <formula>$H$131="有"</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19">
      <formula>AND(OR($H$8="地上権",$H$8="賃借権"),G150&lt;&gt;"必須")</formula>
    </cfRule>
    <cfRule type="expression" dxfId="88" priority="366">
      <formula>OR($H$8="地上権",$H$8="賃借権")</formula>
    </cfRule>
  </conditionalFormatting>
  <conditionalFormatting sqref="G152">
    <cfRule type="expression" dxfId="87" priority="78">
      <formula>G152 &lt;&gt; "必須"</formula>
    </cfRule>
    <cfRule type="expression" dxfId="86" priority="361" stopIfTrue="1">
      <formula>ISBLANK($H$152)</formula>
    </cfRule>
    <cfRule type="expression" dxfId="85" priority="363">
      <formula>NOT(ISBLANK($H$152))</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18">
      <formula>AND(OR($H$156="市街化区域",$H$156="非線引きの都市計画区域"),G157&lt;&gt;"必須")</formula>
    </cfRule>
    <cfRule type="expression" dxfId="80" priority="427">
      <formula>OR($H$156="市街化区域",$H$156="非線引きの都市計画区域")</formula>
    </cfRule>
  </conditionalFormatting>
  <conditionalFormatting sqref="G158:G161">
    <cfRule type="expression" dxfId="79" priority="2">
      <formula>G158 &lt;&gt; "必須"</formula>
    </cfRule>
    <cfRule type="expression" dxfId="78" priority="435">
      <formula>ISBLANK(H158)</formula>
    </cfRule>
  </conditionalFormatting>
  <conditionalFormatting sqref="G162">
    <cfRule type="expression" dxfId="77" priority="15">
      <formula>AND(OR($H$51="一団の土地（新規）",$H$51="一団の土地（継続）"),G162&lt;&gt;"該当の場合は必須")</formula>
    </cfRule>
    <cfRule type="expression" dxfId="76" priority="165" stopIfTrue="1">
      <formula>OR($H$51="単独の届出",$H$51="")</formula>
    </cfRule>
    <cfRule type="expression" dxfId="75" priority="205">
      <formula>ISBLANK(H162)</formula>
    </cfRule>
  </conditionalFormatting>
  <conditionalFormatting sqref="G164">
    <cfRule type="expression" dxfId="74" priority="70">
      <formula>G164 &lt;&gt; "必須"</formula>
    </cfRule>
    <cfRule type="expression" dxfId="73" priority="203" stopIfTrue="1">
      <formula>ISBLANK(H164)</formula>
    </cfRule>
    <cfRule type="expression" dxfId="72" priority="393" stopIfTrue="1">
      <formula>$H$164="有"</formula>
    </cfRule>
    <cfRule type="expression" dxfId="71" priority="424">
      <formula>NOT(ISBLANK(H164))</formula>
    </cfRule>
  </conditionalFormatting>
  <conditionalFormatting sqref="G169">
    <cfRule type="expression" dxfId="70" priority="14">
      <formula>AND($H$168="有",G169&lt;&gt;"必須")</formula>
    </cfRule>
    <cfRule type="expression" dxfId="69" priority="420">
      <formula>$H$168="有"</formula>
    </cfRule>
  </conditionalFormatting>
  <conditionalFormatting sqref="G169:G170">
    <cfRule type="expression" dxfId="68" priority="416" stopIfTrue="1">
      <formula>NOT(ISBLANK(H169))</formula>
    </cfRule>
  </conditionalFormatting>
  <conditionalFormatting sqref="G170">
    <cfRule type="expression" dxfId="67" priority="13">
      <formula>AND(COUNTIF($H$165:$H$168,"有")&gt;0,G170&lt;&gt;"必須")</formula>
    </cfRule>
    <cfRule type="expression" dxfId="66" priority="418">
      <formula>COUNTIF($H$165:$H$168,"有")&gt;0</formula>
    </cfRule>
  </conditionalFormatting>
  <conditionalFormatting sqref="G174">
    <cfRule type="expression" dxfId="65" priority="1">
      <formula>G174 &lt;&gt; "必須"</formula>
    </cfRule>
    <cfRule type="expression" dxfId="64" priority="164" stopIfTrue="1">
      <formula>ISBLANK(H174)</formula>
    </cfRule>
    <cfRule type="expression" dxfId="63" priority="202" stopIfTrue="1">
      <formula>$H$174="有"</formula>
    </cfRule>
    <cfRule type="expression" dxfId="62" priority="415">
      <formula>NOT(ISBLANK(H174))</formula>
    </cfRule>
  </conditionalFormatting>
  <conditionalFormatting sqref="G175:G176">
    <cfRule type="expression" dxfId="61" priority="12">
      <formula>AND($H$174="有",G175&lt;&gt;"必須")</formula>
    </cfRule>
    <cfRule type="expression" dxfId="60" priority="412">
      <formula>$H$174="有"</formula>
    </cfRule>
  </conditionalFormatting>
  <conditionalFormatting sqref="G175:G178">
    <cfRule type="expression" dxfId="59" priority="200" stopIfTrue="1">
      <formula>NOT(ISBLANK(H175))</formula>
    </cfRule>
  </conditionalFormatting>
  <conditionalFormatting sqref="G177">
    <cfRule type="expression" dxfId="58" priority="11" stopIfTrue="1">
      <formula>AND($H$176="有",G177&lt;&gt;"必須")</formula>
    </cfRule>
    <cfRule type="expression" dxfId="57" priority="201" stopIfTrue="1">
      <formula>$H$176="有"</formula>
    </cfRule>
  </conditionalFormatting>
  <conditionalFormatting sqref="G178">
    <cfRule type="expression" dxfId="56" priority="10">
      <formula>AND($H$174="有",G178&lt;&gt;"必須")</formula>
    </cfRule>
    <cfRule type="expression" dxfId="55" priority="399">
      <formula>$H$174="有"</formula>
    </cfRule>
  </conditionalFormatting>
  <conditionalFormatting sqref="G183">
    <cfRule type="expression" dxfId="54" priority="9">
      <formula>AND($H$182="有",G183&lt;&gt;"必須")</formula>
    </cfRule>
    <cfRule type="expression" dxfId="53" priority="395">
      <formula>$H$182="有"</formula>
    </cfRule>
  </conditionalFormatting>
  <conditionalFormatting sqref="G183:G184">
    <cfRule type="expression" dxfId="52" priority="394" stopIfTrue="1">
      <formula>NOT(ISBLANK(H183))</formula>
    </cfRule>
  </conditionalFormatting>
  <conditionalFormatting sqref="G184">
    <cfRule type="expression" dxfId="51" priority="8">
      <formula>AND($H$178="有",G184&lt;&gt;"必須")</formula>
    </cfRule>
    <cfRule type="expression" dxfId="50" priority="401">
      <formula>$H$178="有"</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5">
      <formula>$H$116="無し"</formula>
    </cfRule>
    <cfRule type="expression" dxfId="24" priority="406">
      <formula>#REF!="無し"</formula>
    </cfRule>
    <cfRule type="expression" dxfId="23" priority="407">
      <formula>$H$113="無し"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tabSelected="1" zoomScale="85" zoomScaleNormal="85" zoomScaleSheetLayoutView="70" workbookViewId="0">
      <selection activeCell="AU2" sqref="AU2"/>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c r="AP2" s="128" t="s">
        <v>11112</v>
      </c>
    </row>
    <row r="3" spans="1:53" ht="18" customHeight="1" thickBot="1" x14ac:dyDescent="0.2">
      <c r="B3" s="521" t="str">
        <f>IF(ISBLANK(行政用!H17), "", 行政用!H17)</f>
        <v>奈良県知事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8479</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8465</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8463</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8462</v>
      </c>
      <c r="U16" s="585"/>
      <c r="V16" s="585"/>
      <c r="W16" s="585"/>
      <c r="X16" s="586" t="s">
        <v>8406</v>
      </c>
      <c r="Y16" s="587"/>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8472</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8595</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8596</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8597</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8598</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8612</v>
      </c>
      <c r="AD29" s="651"/>
      <c r="AE29" s="651"/>
      <c r="AF29" s="651"/>
      <c r="AG29" s="651"/>
      <c r="AH29" s="666" t="s">
        <v>8459</v>
      </c>
      <c r="AI29" s="667"/>
      <c r="AJ29" s="668"/>
      <c r="AK29" s="656" t="s">
        <v>8413</v>
      </c>
      <c r="AL29" s="651"/>
      <c r="AM29" s="651"/>
      <c r="AN29" s="651"/>
      <c r="AO29" s="652"/>
      <c r="AP29" s="656" t="s">
        <v>8458</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8453</v>
      </c>
      <c r="J49" s="519"/>
      <c r="K49" s="519"/>
      <c r="L49" s="519"/>
      <c r="M49" s="519"/>
      <c r="N49" s="519"/>
      <c r="O49" s="519"/>
      <c r="P49" s="520"/>
      <c r="Q49" s="518" t="s">
        <v>11104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8488</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11110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8440</v>
      </c>
      <c r="E63" s="519"/>
      <c r="F63" s="519"/>
      <c r="G63" s="519"/>
      <c r="H63" s="519"/>
      <c r="I63" s="519"/>
      <c r="J63" s="519"/>
      <c r="K63" s="519"/>
      <c r="L63" s="519"/>
      <c r="M63" s="519"/>
      <c r="N63" s="519"/>
      <c r="O63" s="519"/>
      <c r="P63" s="810"/>
      <c r="Q63" s="811" t="s">
        <v>11105</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8441</v>
      </c>
      <c r="S64" s="819"/>
      <c r="T64" s="819"/>
      <c r="U64" s="39" t="str">
        <f>IF(入力フォーム!H176="無","☑","□")</f>
        <v>□</v>
      </c>
      <c r="V64" s="819" t="s">
        <v>8442</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8514</v>
      </c>
      <c r="C65" s="190"/>
      <c r="D65" s="815"/>
      <c r="E65" s="815"/>
      <c r="F65" s="815"/>
      <c r="G65" s="815"/>
      <c r="H65" s="815"/>
      <c r="I65" s="815"/>
      <c r="J65" s="815"/>
      <c r="K65" s="815"/>
      <c r="L65" s="815"/>
      <c r="M65" s="815"/>
      <c r="N65" s="815"/>
      <c r="O65" s="815"/>
      <c r="P65" s="816"/>
      <c r="Q65" s="825" t="s">
        <v>8443</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8444</v>
      </c>
      <c r="B67" s="829"/>
      <c r="C67" s="829"/>
      <c r="D67" s="829"/>
      <c r="E67" s="829"/>
      <c r="F67" s="829"/>
      <c r="G67" s="829"/>
      <c r="H67" s="829"/>
      <c r="I67" s="829"/>
      <c r="J67" s="829"/>
      <c r="K67" s="829"/>
      <c r="L67" s="829"/>
      <c r="M67" s="829"/>
      <c r="N67" s="829"/>
      <c r="O67" s="829"/>
      <c r="P67" s="830"/>
      <c r="Q67" s="831" t="s">
        <v>8445</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8446</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8447</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8450</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8649</v>
      </c>
    </row>
    <row r="2" spans="1:6" ht="13.5" customHeight="1" x14ac:dyDescent="0.15">
      <c r="B2" s="42"/>
    </row>
    <row r="3" spans="1:6" x14ac:dyDescent="0.15">
      <c r="B3" s="33" t="s">
        <v>194</v>
      </c>
      <c r="C3" s="31" t="s">
        <v>8650</v>
      </c>
      <c r="D3" s="32" t="s">
        <v>8661</v>
      </c>
      <c r="E3" s="33" t="s">
        <v>8664</v>
      </c>
      <c r="F3" s="33" t="s">
        <v>8660</v>
      </c>
    </row>
    <row r="4" spans="1:6" ht="39.6" customHeight="1" x14ac:dyDescent="0.15">
      <c r="B4" s="43">
        <v>1</v>
      </c>
      <c r="C4" s="44" t="s">
        <v>8659</v>
      </c>
      <c r="D4" s="45" t="s">
        <v>8653</v>
      </c>
      <c r="E4" s="46" t="s">
        <v>8651</v>
      </c>
      <c r="F4" s="44" t="s">
        <v>8665</v>
      </c>
    </row>
    <row r="5" spans="1:6" ht="39.6" customHeight="1" x14ac:dyDescent="0.15">
      <c r="B5" s="43">
        <v>2</v>
      </c>
      <c r="C5" s="44" t="s">
        <v>8652</v>
      </c>
      <c r="D5" s="45" t="s">
        <v>8653</v>
      </c>
      <c r="E5" s="46" t="s">
        <v>8651</v>
      </c>
      <c r="F5" s="47" t="s">
        <v>8654</v>
      </c>
    </row>
    <row r="6" spans="1:6" ht="39.6" customHeight="1" x14ac:dyDescent="0.15">
      <c r="B6" s="43">
        <v>3</v>
      </c>
      <c r="C6" s="44" t="s">
        <v>8655</v>
      </c>
      <c r="D6" s="45" t="s">
        <v>8653</v>
      </c>
      <c r="E6" s="46" t="s">
        <v>8651</v>
      </c>
      <c r="F6" s="47" t="s">
        <v>8656</v>
      </c>
    </row>
    <row r="7" spans="1:6" ht="39.6" customHeight="1" x14ac:dyDescent="0.15">
      <c r="B7" s="43">
        <v>4</v>
      </c>
      <c r="C7" s="44" t="s">
        <v>8657</v>
      </c>
      <c r="D7" s="45" t="s">
        <v>8653</v>
      </c>
      <c r="E7" s="46" t="s">
        <v>8651</v>
      </c>
      <c r="F7" s="47" t="s">
        <v>8658</v>
      </c>
    </row>
    <row r="8" spans="1:6" ht="39.6" customHeight="1" x14ac:dyDescent="0.15">
      <c r="B8" s="43">
        <v>5</v>
      </c>
      <c r="C8" s="47" t="s">
        <v>8662</v>
      </c>
      <c r="D8" s="45" t="s">
        <v>8653</v>
      </c>
      <c r="E8" s="48" t="s">
        <v>8683</v>
      </c>
      <c r="F8" s="47" t="s">
        <v>8663</v>
      </c>
    </row>
    <row r="9" spans="1:6" ht="39.6" customHeight="1" x14ac:dyDescent="0.15">
      <c r="B9" s="43">
        <v>6</v>
      </c>
      <c r="C9" s="44" t="s">
        <v>8681</v>
      </c>
      <c r="D9" s="45" t="s">
        <v>8653</v>
      </c>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t="s">
        <v>8653</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0" activePane="bottomLeft" state="frozen"/>
      <selection activeCell="E16" sqref="E16:G16"/>
      <selection pane="bottomLeft" activeCell="H26" sqref="H26"/>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9049</v>
      </c>
      <c r="B1" s="846"/>
      <c r="C1" s="846"/>
      <c r="D1" s="846"/>
      <c r="E1" s="846"/>
      <c r="F1" s="846"/>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418" t="s">
        <v>8667</v>
      </c>
      <c r="E16" s="419"/>
      <c r="F16" s="420"/>
      <c r="G16" s="29" t="s">
        <v>8557</v>
      </c>
      <c r="H16" s="29" t="s">
        <v>8668</v>
      </c>
      <c r="I16" s="29" t="s">
        <v>8669</v>
      </c>
      <c r="J16" s="220" t="s">
        <v>8625</v>
      </c>
      <c r="L16" s="339"/>
    </row>
    <row r="17" spans="2:12" s="253" customFormat="1" ht="49.5" x14ac:dyDescent="0.15">
      <c r="C17" s="227" t="s">
        <v>8036</v>
      </c>
      <c r="D17" s="402" t="s">
        <v>8555</v>
      </c>
      <c r="E17" s="848" t="s">
        <v>8999</v>
      </c>
      <c r="F17" s="849"/>
      <c r="G17" s="348" t="str">
        <f>IF(ISBLANK(H17),"必須","入力済")</f>
        <v>入力済</v>
      </c>
      <c r="H17" s="58" t="s">
        <v>11111</v>
      </c>
      <c r="I17" s="343" t="s">
        <v>8788</v>
      </c>
      <c r="J17" s="389" t="s">
        <v>9044</v>
      </c>
      <c r="L17" s="339"/>
    </row>
    <row r="18" spans="2:12" s="253" customFormat="1" ht="33" x14ac:dyDescent="0.15">
      <c r="C18" s="227" t="s">
        <v>8037</v>
      </c>
      <c r="D18" s="402"/>
      <c r="E18" s="849" t="s">
        <v>8850</v>
      </c>
      <c r="F18" s="849"/>
      <c r="G18" s="348" t="str">
        <f>IF(ISBLANK(H18),"必須","入力済")</f>
        <v>入力済</v>
      </c>
      <c r="H18" s="58" t="s">
        <v>8880</v>
      </c>
      <c r="I18" s="344" t="s">
        <v>8623</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418" t="s">
        <v>8667</v>
      </c>
      <c r="E22" s="419"/>
      <c r="F22" s="420"/>
      <c r="G22" s="29" t="s">
        <v>8557</v>
      </c>
      <c r="H22" s="345" t="s">
        <v>8668</v>
      </c>
      <c r="I22" s="29" t="s">
        <v>8669</v>
      </c>
      <c r="J22" s="220" t="s">
        <v>8625</v>
      </c>
      <c r="K22" s="339"/>
      <c r="L22" s="339"/>
    </row>
    <row r="23" spans="2:12" s="253" customFormat="1" ht="33" customHeight="1" x14ac:dyDescent="0.15">
      <c r="C23" s="227" t="s">
        <v>8036</v>
      </c>
      <c r="D23" s="850" t="s">
        <v>8671</v>
      </c>
      <c r="E23" s="847" t="s">
        <v>9046</v>
      </c>
      <c r="F23" s="847"/>
      <c r="G23" s="348" t="str">
        <f>IF(ISBLANK(H23),"必須","入力済")</f>
        <v>必須</v>
      </c>
      <c r="H23" s="91"/>
      <c r="I23" s="343" t="s">
        <v>8932</v>
      </c>
      <c r="J23" s="390" t="s">
        <v>8933</v>
      </c>
      <c r="K23" s="339"/>
      <c r="L23" s="339"/>
    </row>
    <row r="24" spans="2:12" s="253" customFormat="1" ht="33" customHeight="1" x14ac:dyDescent="0.15">
      <c r="C24" s="227" t="s">
        <v>8037</v>
      </c>
      <c r="D24" s="850"/>
      <c r="E24" s="847" t="s">
        <v>8617</v>
      </c>
      <c r="F24" s="847"/>
      <c r="G24" s="348" t="str">
        <f>IF(ISBLANK(H24),"必須","入力済")</f>
        <v>必須</v>
      </c>
      <c r="H24" s="105"/>
      <c r="I24" s="343" t="s">
        <v>8786</v>
      </c>
      <c r="J24" s="357" t="s">
        <v>8934</v>
      </c>
      <c r="K24" s="339"/>
      <c r="L24" s="339"/>
    </row>
    <row r="25" spans="2:12" s="253" customFormat="1" ht="33" customHeight="1" x14ac:dyDescent="0.15">
      <c r="C25" s="227" t="s">
        <v>8038</v>
      </c>
      <c r="D25" s="850"/>
      <c r="E25" s="847" t="s">
        <v>7882</v>
      </c>
      <c r="F25" s="847"/>
      <c r="G25" s="348" t="str">
        <f>IF(ISBLANK(H25),"必須","入力済")</f>
        <v>必須</v>
      </c>
      <c r="H25" s="57"/>
      <c r="I25" s="344" t="s">
        <v>8623</v>
      </c>
      <c r="J25" s="391" t="s">
        <v>8935</v>
      </c>
      <c r="K25" s="339"/>
      <c r="L25" s="339"/>
    </row>
    <row r="26" spans="2:12" s="253" customFormat="1" ht="33" customHeight="1" x14ac:dyDescent="0.15">
      <c r="C26" s="267" t="s">
        <v>8039</v>
      </c>
      <c r="D26" s="850"/>
      <c r="E26" s="847" t="s">
        <v>8601</v>
      </c>
      <c r="F26" s="847"/>
      <c r="G26" s="348" t="str">
        <f>IF(ISBLANK(H26),"必須","入力済")</f>
        <v>必須</v>
      </c>
      <c r="H26" s="57"/>
      <c r="I26" s="344" t="s">
        <v>8623</v>
      </c>
      <c r="J26" s="391" t="s">
        <v>8936</v>
      </c>
      <c r="K26" s="339"/>
      <c r="L26" s="339"/>
    </row>
    <row r="27" spans="2:12" s="253" customFormat="1" ht="33" x14ac:dyDescent="0.15">
      <c r="C27" s="267" t="s">
        <v>8040</v>
      </c>
      <c r="D27" s="850"/>
      <c r="E27" s="851" t="s">
        <v>8602</v>
      </c>
      <c r="F27" s="851"/>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8534</v>
      </c>
      <c r="D28" s="850"/>
      <c r="E28" s="847" t="s">
        <v>9027</v>
      </c>
      <c r="F28" s="847"/>
      <c r="G28" s="350" t="str">
        <f>IF(ISBLANK(H28), "任意", "入力済" &amp; CHAR(10) &amp; "（" &amp; LEN(SUBSTITUTE(H28, CHAR(10), "")) &amp; "文字）")</f>
        <v>任意</v>
      </c>
      <c r="H28" s="104"/>
      <c r="I28" s="343" t="s">
        <v>8788</v>
      </c>
      <c r="J28" s="357" t="s">
        <v>9026</v>
      </c>
    </row>
    <row r="29" spans="2:12" s="253" customFormat="1" ht="66" x14ac:dyDescent="0.15">
      <c r="C29" s="267" t="s">
        <v>8535</v>
      </c>
      <c r="D29" s="850"/>
      <c r="E29" s="847" t="s">
        <v>175</v>
      </c>
      <c r="F29" s="847"/>
      <c r="G29" s="350" t="str">
        <f>IF(ISBLANK(H29), "任意", "入力済" &amp; CHAR(10) &amp; "（" &amp; LEN(SUBSTITUTE(H29, CHAR(10), "")) &amp; "文字）")</f>
        <v>任意</v>
      </c>
      <c r="H29" s="104"/>
      <c r="I29" s="343" t="s">
        <v>8788</v>
      </c>
      <c r="J29" s="392" t="s">
        <v>9045</v>
      </c>
    </row>
    <row r="30" spans="2:12" s="253" customFormat="1" ht="82.5" x14ac:dyDescent="0.15">
      <c r="C30" s="267" t="s">
        <v>8536</v>
      </c>
      <c r="D30" s="850"/>
      <c r="E30" s="847" t="s">
        <v>8518</v>
      </c>
      <c r="F30" s="847"/>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418" t="s">
        <v>8676</v>
      </c>
      <c r="E34" s="419"/>
      <c r="F34" s="420"/>
      <c r="G34" s="418" t="s">
        <v>8679</v>
      </c>
      <c r="H34" s="419"/>
      <c r="I34" s="420"/>
      <c r="J34" s="29" t="s">
        <v>8677</v>
      </c>
      <c r="L34" s="339"/>
    </row>
    <row r="35" spans="2:12" s="253" customFormat="1" ht="49.5" customHeight="1" x14ac:dyDescent="0.15">
      <c r="C35" s="227" t="s">
        <v>8036</v>
      </c>
      <c r="D35" s="850" t="s">
        <v>8672</v>
      </c>
      <c r="E35" s="858" t="s">
        <v>9071</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8921</v>
      </c>
    </row>
    <row r="36" spans="2:12" s="253" customFormat="1" ht="49.5" customHeight="1" x14ac:dyDescent="0.15">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8552</v>
      </c>
    </row>
    <row r="37" spans="2:12" s="253" customFormat="1" ht="49.5" customHeight="1" x14ac:dyDescent="0.15">
      <c r="C37" s="267" t="s">
        <v>8922</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8553</v>
      </c>
    </row>
    <row r="38" spans="2:12" s="253" customFormat="1" ht="49.5" customHeight="1" x14ac:dyDescent="0.15">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8554</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418" t="s">
        <v>8678</v>
      </c>
      <c r="D42" s="419"/>
      <c r="E42" s="419"/>
      <c r="F42" s="420"/>
      <c r="G42" s="418" t="s">
        <v>8924</v>
      </c>
      <c r="H42" s="419"/>
      <c r="I42" s="420"/>
      <c r="J42" s="29" t="s">
        <v>8677</v>
      </c>
    </row>
    <row r="43" spans="2:12" s="253" customFormat="1" ht="54" customHeight="1" x14ac:dyDescent="0.35">
      <c r="C43" s="863" t="s">
        <v>8928</v>
      </c>
      <c r="D43" s="863"/>
      <c r="E43" s="863"/>
      <c r="F43" s="863"/>
      <c r="G43" s="862" t="str">
        <f>入力フォーム!H67&amp;行政用!H24</f>
        <v/>
      </c>
      <c r="H43" s="862"/>
      <c r="I43" s="862"/>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418" t="s">
        <v>8667</v>
      </c>
      <c r="E48" s="419"/>
      <c r="F48" s="420"/>
      <c r="G48" s="29" t="s">
        <v>8557</v>
      </c>
      <c r="H48" s="345" t="s">
        <v>8668</v>
      </c>
      <c r="I48" s="29" t="s">
        <v>8669</v>
      </c>
      <c r="J48" s="220" t="s">
        <v>8625</v>
      </c>
      <c r="L48" s="339"/>
    </row>
    <row r="49" spans="3:10" s="253" customFormat="1" ht="33" customHeight="1" x14ac:dyDescent="0.15">
      <c r="C49" s="227" t="s">
        <v>8036</v>
      </c>
      <c r="D49" s="860" t="s">
        <v>8680</v>
      </c>
      <c r="E49" s="859" t="s">
        <v>29</v>
      </c>
      <c r="F49" s="859"/>
      <c r="G49" s="320" t="str">
        <f>IF(ISBLANK(H49),"任意","入力済")</f>
        <v>任意</v>
      </c>
      <c r="H49" s="91"/>
      <c r="I49" s="343" t="s">
        <v>8932</v>
      </c>
      <c r="J49" s="390" t="s">
        <v>8937</v>
      </c>
    </row>
    <row r="50" spans="3:10" s="253" customFormat="1" ht="49.5" customHeight="1" x14ac:dyDescent="0.15">
      <c r="C50" s="227" t="s">
        <v>8037</v>
      </c>
      <c r="D50" s="861"/>
      <c r="E50" s="859" t="s">
        <v>9</v>
      </c>
      <c r="F50" s="859"/>
      <c r="G50" s="348" t="str">
        <f>IF(ISBLANK(H50),"必須","入力済")</f>
        <v>必須</v>
      </c>
      <c r="H50" s="90"/>
      <c r="I50" s="343" t="s">
        <v>8786</v>
      </c>
      <c r="J50" s="357" t="s">
        <v>8938</v>
      </c>
    </row>
    <row r="51" spans="3:10" s="253" customFormat="1" ht="49.5" customHeight="1" x14ac:dyDescent="0.15">
      <c r="C51" s="227" t="s">
        <v>8038</v>
      </c>
      <c r="D51" s="861"/>
      <c r="E51" s="859" t="s">
        <v>13</v>
      </c>
      <c r="F51" s="859"/>
      <c r="G51" s="348" t="str">
        <f>IF(ISBLANK(H51),"必須","入力済")</f>
        <v>必須</v>
      </c>
      <c r="H51" s="61"/>
      <c r="I51" s="343" t="s">
        <v>8786</v>
      </c>
      <c r="J51" s="357" t="s">
        <v>9028</v>
      </c>
    </row>
    <row r="52" spans="3:10" s="253" customFormat="1" ht="49.5" customHeight="1" x14ac:dyDescent="0.15">
      <c r="C52" s="267" t="s">
        <v>8039</v>
      </c>
      <c r="D52" s="861"/>
      <c r="E52" s="859" t="s">
        <v>8049</v>
      </c>
      <c r="F52" s="859"/>
      <c r="G52" s="348" t="str">
        <f>IF(ISBLANK(H52),"必須","入力済")</f>
        <v>必須</v>
      </c>
      <c r="H52" s="61"/>
      <c r="I52" s="343" t="s">
        <v>8786</v>
      </c>
      <c r="J52" s="357" t="s">
        <v>8939</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8534</v>
      </c>
      <c r="D54" s="861"/>
      <c r="E54" s="859" t="s">
        <v>8943</v>
      </c>
      <c r="F54" s="859"/>
      <c r="G54" s="320" t="str">
        <f>IF(ISBLANK(H54),"任意","入力済")</f>
        <v>任意</v>
      </c>
      <c r="H54" s="91"/>
      <c r="I54" s="343" t="s">
        <v>8932</v>
      </c>
      <c r="J54" s="390" t="s">
        <v>8942</v>
      </c>
    </row>
    <row r="55" spans="3:10" s="253" customFormat="1" ht="33" x14ac:dyDescent="0.15">
      <c r="C55" s="267" t="s">
        <v>8535</v>
      </c>
      <c r="D55" s="861"/>
      <c r="E55" s="859" t="s">
        <v>8945</v>
      </c>
      <c r="F55" s="859"/>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29</v>
      </c>
      <c r="F5" s="4" t="s">
        <v>169</v>
      </c>
      <c r="G5" s="4"/>
      <c r="H5" s="4"/>
      <c r="I5" s="106" t="s">
        <v>9055</v>
      </c>
      <c r="J5" s="12"/>
    </row>
    <row r="6" spans="2:10" ht="16.5" customHeight="1" x14ac:dyDescent="0.3">
      <c r="B6" s="13">
        <v>2</v>
      </c>
      <c r="C6" s="13" t="s">
        <v>8</v>
      </c>
      <c r="D6" s="13" t="s">
        <v>9</v>
      </c>
      <c r="E6" s="110" t="str">
        <f>IF(行政用!H50="", "", IFERROR(TEXT(行政用!H50,"00"), ""))</f>
        <v/>
      </c>
      <c r="F6" s="4" t="s">
        <v>169</v>
      </c>
      <c r="G6" s="4"/>
      <c r="H6" s="4"/>
      <c r="I6" s="106" t="s">
        <v>9055</v>
      </c>
      <c r="J6" s="12"/>
    </row>
    <row r="7" spans="2:10" ht="16.5" customHeight="1" x14ac:dyDescent="0.3">
      <c r="B7" s="13">
        <v>3</v>
      </c>
      <c r="C7" s="13" t="s">
        <v>12</v>
      </c>
      <c r="D7" s="13" t="s">
        <v>13</v>
      </c>
      <c r="E7" s="110" t="str">
        <f>IF(行政用!H51="", "", IFERROR(行政用!H51, 0))</f>
        <v/>
      </c>
      <c r="F7" s="4" t="s">
        <v>169</v>
      </c>
      <c r="G7" s="4"/>
      <c r="H7" s="4"/>
      <c r="I7" s="106" t="s">
        <v>9055</v>
      </c>
      <c r="J7" s="12"/>
    </row>
    <row r="8" spans="2:10" ht="16.5" customHeight="1" x14ac:dyDescent="0.3">
      <c r="B8" s="13">
        <v>4</v>
      </c>
      <c r="C8" s="13" t="s">
        <v>16</v>
      </c>
      <c r="D8" s="13" t="s">
        <v>17</v>
      </c>
      <c r="E8" s="110" t="str">
        <f>IF(行政用!H52="", "", IFERROR(TEXT(行政用!H52,"00000"), ""))</f>
        <v/>
      </c>
      <c r="F8" s="4" t="s">
        <v>169</v>
      </c>
      <c r="G8" s="4"/>
      <c r="H8" s="4"/>
      <c r="I8" s="106" t="s">
        <v>9055</v>
      </c>
      <c r="J8" s="12"/>
    </row>
    <row r="9" spans="2:10" ht="16.5" customHeight="1" x14ac:dyDescent="0.3">
      <c r="B9" s="13">
        <v>5</v>
      </c>
      <c r="C9" s="13" t="s">
        <v>20</v>
      </c>
      <c r="D9" s="13" t="s">
        <v>21</v>
      </c>
      <c r="E9" s="111" t="str">
        <f>IF(行政用!H23="", "", IFERROR(行政用!H23,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8520</v>
      </c>
    </row>
    <row r="11" spans="2:10" ht="16.5" customHeight="1" x14ac:dyDescent="0.3">
      <c r="B11" s="13">
        <v>7</v>
      </c>
      <c r="C11" s="13" t="s">
        <v>28</v>
      </c>
      <c r="D11" s="13" t="s">
        <v>29</v>
      </c>
      <c r="E11" s="111" t="str">
        <f>IF(行政用!H49="", "", IFERROR(行政用!H49, 0))</f>
        <v/>
      </c>
      <c r="F11" s="4" t="s">
        <v>9051</v>
      </c>
      <c r="G11" s="3"/>
      <c r="H11" s="3"/>
      <c r="I11" s="106" t="s">
        <v>9055</v>
      </c>
      <c r="J11" s="12"/>
    </row>
    <row r="12" spans="2:10" ht="16.5" customHeight="1" x14ac:dyDescent="0.3">
      <c r="B12" s="13">
        <v>8</v>
      </c>
      <c r="C12" s="13" t="s">
        <v>32</v>
      </c>
      <c r="D12" s="13" t="s">
        <v>33</v>
      </c>
      <c r="E12" s="110" t="str">
        <f>IF(行政用!H24="", "", IFERROR(行政用!H24,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IF(行政用!H53="", "", IFERROR(行政用!H53,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IF(行政用!H28="", "", IFERROR(SUBSTITUTE(CLEAN(行政用!H28),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IF(行政用!H29="", "", IFERROR(SUBSTITUTE(CLEAN(行政用!H29), ",", "，"), ""))</f>
        <v/>
      </c>
      <c r="F74" s="4" t="s">
        <v>9051</v>
      </c>
      <c r="G74" s="3"/>
      <c r="H74" s="4"/>
      <c r="I74" s="106" t="s">
        <v>9055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8523</v>
      </c>
      <c r="D86" s="13" t="s">
        <v>8524</v>
      </c>
      <c r="E86" s="109" t="str">
        <f>IF(入力フォーム!H24="", "", IFERROR(SUBSTITUTE(CLEAN(入力フォーム!H24), ",", "，"), ""))</f>
        <v/>
      </c>
      <c r="F86" s="4" t="s">
        <v>169</v>
      </c>
      <c r="G86" s="4"/>
      <c r="H86" s="106" t="s">
        <v>9055</v>
      </c>
      <c r="I86" s="3"/>
      <c r="J86" s="12"/>
    </row>
    <row r="87" spans="2:10" ht="16.5" customHeight="1" x14ac:dyDescent="0.3">
      <c r="B87" s="13">
        <v>83</v>
      </c>
      <c r="C87" s="13" t="s">
        <v>8526</v>
      </c>
      <c r="D87" s="13" t="s">
        <v>8525</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29</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8529</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8528</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8468</v>
      </c>
      <c r="Z3" t="s">
        <v>8480</v>
      </c>
      <c r="AC3" t="s">
        <v>8490</v>
      </c>
      <c r="AF3" t="s">
        <v>8506</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8764</v>
      </c>
    </row>
    <row r="5" spans="1:36" x14ac:dyDescent="0.15">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9033</v>
      </c>
      <c r="AC5" s="17" t="s">
        <v>7834</v>
      </c>
      <c r="AD5" s="17" t="s">
        <v>8491</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x14ac:dyDescent="0.15">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x14ac:dyDescent="0.15">
      <c r="E8" s="17" t="s">
        <v>7848</v>
      </c>
      <c r="F8" s="13" t="s">
        <v>7843</v>
      </c>
      <c r="H8" s="17" t="s">
        <v>7848</v>
      </c>
      <c r="I8" s="13" t="s">
        <v>8605</v>
      </c>
      <c r="N8" s="17" t="s">
        <v>7848</v>
      </c>
      <c r="O8" s="13" t="s">
        <v>9073</v>
      </c>
      <c r="Q8" s="17" t="s">
        <v>7848</v>
      </c>
      <c r="R8" s="13" t="s">
        <v>8449</v>
      </c>
      <c r="Z8" s="17" t="s">
        <v>8483</v>
      </c>
      <c r="AA8" s="13" t="s">
        <v>8486</v>
      </c>
      <c r="AC8" s="17" t="s">
        <v>7848</v>
      </c>
      <c r="AD8" s="17" t="s">
        <v>8494</v>
      </c>
    </row>
    <row r="9" spans="1:36" x14ac:dyDescent="0.15">
      <c r="E9" s="17" t="s">
        <v>7849</v>
      </c>
      <c r="F9" s="13" t="s">
        <v>7844</v>
      </c>
      <c r="H9" s="17" t="s">
        <v>7849</v>
      </c>
      <c r="I9" s="13" t="s">
        <v>8606</v>
      </c>
      <c r="N9" s="17" t="s">
        <v>7849</v>
      </c>
      <c r="O9" s="13" t="s">
        <v>9074</v>
      </c>
      <c r="Q9" s="17" t="s">
        <v>8448</v>
      </c>
      <c r="R9" s="13" t="s">
        <v>8053</v>
      </c>
      <c r="AC9" s="17" t="s">
        <v>7849</v>
      </c>
      <c r="AD9" s="17" t="s">
        <v>8495</v>
      </c>
    </row>
    <row r="10" spans="1:36" x14ac:dyDescent="0.15">
      <c r="E10" s="17" t="s">
        <v>7850</v>
      </c>
      <c r="F10" s="13" t="s">
        <v>7845</v>
      </c>
      <c r="H10" s="17" t="s">
        <v>7850</v>
      </c>
      <c r="I10" s="13" t="s">
        <v>8604</v>
      </c>
      <c r="N10" s="17" t="s">
        <v>7850</v>
      </c>
      <c r="O10" s="13" t="s">
        <v>9075</v>
      </c>
      <c r="AC10" s="17" t="s">
        <v>7850</v>
      </c>
      <c r="AD10" s="17" t="s">
        <v>8496</v>
      </c>
    </row>
    <row r="11" spans="1:36" x14ac:dyDescent="0.15">
      <c r="E11" s="17" t="s">
        <v>7851</v>
      </c>
      <c r="F11" s="13" t="s">
        <v>7846</v>
      </c>
      <c r="H11" s="17" t="s">
        <v>7851</v>
      </c>
      <c r="I11" s="13" t="s">
        <v>8603</v>
      </c>
      <c r="N11" s="17" t="s">
        <v>7851</v>
      </c>
      <c r="O11" s="13" t="s">
        <v>9076</v>
      </c>
      <c r="AC11" s="17" t="s">
        <v>7851</v>
      </c>
      <c r="AD11" s="17" t="s">
        <v>8497</v>
      </c>
    </row>
    <row r="12" spans="1:36" x14ac:dyDescent="0.15">
      <c r="H12" s="17" t="s">
        <v>8020</v>
      </c>
      <c r="I12" s="13" t="s">
        <v>8614</v>
      </c>
      <c r="N12" s="17" t="s">
        <v>8020</v>
      </c>
      <c r="O12" s="13" t="s">
        <v>8027</v>
      </c>
      <c r="AC12" s="17" t="s">
        <v>8020</v>
      </c>
      <c r="AD12" s="17" t="s">
        <v>8498</v>
      </c>
    </row>
    <row r="13" spans="1:36" x14ac:dyDescent="0.15">
      <c r="H13" s="17" t="s">
        <v>203</v>
      </c>
      <c r="I13" s="13" t="s">
        <v>8615</v>
      </c>
      <c r="N13" s="17" t="s">
        <v>8021</v>
      </c>
      <c r="O13" s="13" t="s">
        <v>7881</v>
      </c>
      <c r="AC13" s="17" t="s">
        <v>8021</v>
      </c>
      <c r="AD13" s="17" t="s">
        <v>8499</v>
      </c>
    </row>
    <row r="14" spans="1:36" x14ac:dyDescent="0.15">
      <c r="H14" s="17" t="s">
        <v>204</v>
      </c>
      <c r="I14" s="13" t="s">
        <v>8616</v>
      </c>
      <c r="AC14" s="17" t="s">
        <v>203</v>
      </c>
      <c r="AD14" s="17" t="s">
        <v>8500</v>
      </c>
    </row>
    <row r="15" spans="1:36" x14ac:dyDescent="0.15">
      <c r="H15" s="17" t="s">
        <v>8021</v>
      </c>
      <c r="I15" s="13" t="s">
        <v>9086</v>
      </c>
      <c r="AC15" s="17" t="s">
        <v>204</v>
      </c>
      <c r="AD15" s="17" t="s">
        <v>8501</v>
      </c>
    </row>
    <row r="16" spans="1:36" x14ac:dyDescent="0.15">
      <c r="H16" s="17" t="s">
        <v>8021</v>
      </c>
      <c r="I16" s="13" t="s">
        <v>9087</v>
      </c>
      <c r="AC16" s="17" t="s">
        <v>205</v>
      </c>
      <c r="AD16" s="17" t="s">
        <v>8502</v>
      </c>
    </row>
    <row r="17" spans="8:30" x14ac:dyDescent="0.15">
      <c r="H17" s="17" t="s">
        <v>8021</v>
      </c>
      <c r="I17" s="30" t="s">
        <v>8607</v>
      </c>
      <c r="AC17" s="17" t="s">
        <v>206</v>
      </c>
      <c r="AD17" s="17" t="s">
        <v>8503</v>
      </c>
    </row>
    <row r="18" spans="8:30" x14ac:dyDescent="0.15">
      <c r="H18" s="17" t="s">
        <v>8021</v>
      </c>
      <c r="I18" s="30" t="s">
        <v>8608</v>
      </c>
      <c r="AC18" s="17" t="s">
        <v>207</v>
      </c>
      <c r="AD18" s="17" t="s">
        <v>8504</v>
      </c>
    </row>
    <row r="19" spans="8:30" x14ac:dyDescent="0.15">
      <c r="H19" s="17" t="s">
        <v>8021</v>
      </c>
      <c r="I19" s="30" t="s">
        <v>8609</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8549</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池田 早予子</cp:lastModifiedBy>
  <cp:lastPrinted>2025-05-29T00:58:56Z</cp:lastPrinted>
  <dcterms:created xsi:type="dcterms:W3CDTF">2005-07-01T05:21:10Z</dcterms:created>
  <dcterms:modified xsi:type="dcterms:W3CDTF">2025-06-05T01:19:09Z</dcterms:modified>
</cp:coreProperties>
</file>